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emanuele.melfitani\Downloads\"/>
    </mc:Choice>
  </mc:AlternateContent>
  <xr:revisionPtr revIDLastSave="0" documentId="13_ncr:1_{4FC5C573-E5A0-4BF5-9ED7-78F5F9D10A83}" xr6:coauthVersionLast="47" xr6:coauthVersionMax="47" xr10:uidLastSave="{00000000-0000-0000-0000-000000000000}"/>
  <bookViews>
    <workbookView xWindow="-108" yWindow="-108" windowWidth="23256" windowHeight="12456" activeTab="3" xr2:uid="{94961EB9-B24C-4854-8847-7591EC5C6B9C}"/>
  </bookViews>
  <sheets>
    <sheet name="Instructions" sheetId="8" r:id="rId1"/>
    <sheet name="Suitability" sheetId="1" r:id="rId2"/>
    <sheet name="Inputs" sheetId="4" r:id="rId3"/>
    <sheet name="Results" sheetId="6" r:id="rId4"/>
    <sheet name="Assessments" sheetId="7" r:id="rId5"/>
    <sheet name="Dashboard" sheetId="9"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9" l="1"/>
  <c r="B17" i="9"/>
  <c r="B18" i="9"/>
  <c r="B19" i="9"/>
  <c r="B20" i="9"/>
  <c r="B21" i="9"/>
  <c r="B15" i="9"/>
  <c r="C11" i="9"/>
  <c r="C10" i="9"/>
  <c r="C9" i="9"/>
  <c r="C8" i="9"/>
  <c r="C7" i="9"/>
  <c r="C6" i="9"/>
  <c r="C5" i="9"/>
  <c r="C4" i="9"/>
  <c r="C3" i="9"/>
  <c r="C2" i="9"/>
  <c r="A11" i="9"/>
  <c r="A10" i="9"/>
  <c r="A9" i="9"/>
  <c r="A8" i="9"/>
  <c r="A7" i="9"/>
  <c r="A6" i="9"/>
  <c r="A5" i="9"/>
  <c r="A4" i="9"/>
  <c r="A3" i="9"/>
  <c r="A2" i="9"/>
  <c r="E3" i="4"/>
  <c r="T3" i="7" s="1"/>
  <c r="E4" i="4"/>
  <c r="S4" i="7" s="1"/>
  <c r="E5" i="4"/>
  <c r="R5" i="7" s="1"/>
  <c r="E6" i="4"/>
  <c r="Q6" i="7" s="1"/>
  <c r="E7" i="4"/>
  <c r="P7" i="7" s="1"/>
  <c r="E8" i="4"/>
  <c r="O8" i="7" s="1"/>
  <c r="D3" i="4"/>
  <c r="D4" i="4"/>
  <c r="D5" i="4"/>
  <c r="D6" i="4"/>
  <c r="D7" i="4"/>
  <c r="D8" i="4"/>
  <c r="R6" i="7"/>
  <c r="T6" i="7"/>
  <c r="V6" i="7"/>
  <c r="R8" i="7"/>
  <c r="A3" i="7"/>
  <c r="A4" i="7"/>
  <c r="A5" i="7"/>
  <c r="A6" i="7"/>
  <c r="A7" i="7"/>
  <c r="A8" i="7"/>
  <c r="A9" i="7"/>
  <c r="A10" i="7"/>
  <c r="A11" i="7"/>
  <c r="A2" i="7"/>
  <c r="B10" i="4"/>
  <c r="D2" i="4"/>
  <c r="E2" i="4" s="1"/>
  <c r="G3" i="7" s="1" a="1"/>
  <c r="G3" i="7" s="1"/>
  <c r="V7" i="7" l="1"/>
  <c r="P6" i="7"/>
  <c r="O6" i="7"/>
  <c r="S5" i="7"/>
  <c r="Q5" i="7"/>
  <c r="V5" i="7"/>
  <c r="O5" i="7"/>
  <c r="M5" i="7"/>
  <c r="N5" i="7"/>
  <c r="P5" i="7"/>
  <c r="T5" i="7"/>
  <c r="V4" i="7"/>
  <c r="R4" i="7"/>
  <c r="N4" i="7"/>
  <c r="V8" i="7"/>
  <c r="N8" i="7"/>
  <c r="S7" i="7"/>
  <c r="R7" i="7"/>
  <c r="O7" i="7"/>
  <c r="N7" i="7"/>
  <c r="N6" i="7"/>
  <c r="M6" i="7"/>
  <c r="S6" i="7"/>
  <c r="U5" i="7"/>
  <c r="R3" i="7"/>
  <c r="V3" i="7"/>
  <c r="O3" i="7"/>
  <c r="N3" i="7"/>
  <c r="S3" i="7"/>
  <c r="G10" i="7" a="1"/>
  <c r="G10" i="7" s="1"/>
  <c r="G9" i="7" a="1"/>
  <c r="G9" i="7" s="1"/>
  <c r="G8" i="7" a="1"/>
  <c r="G8" i="7" s="1"/>
  <c r="G7" i="7" a="1"/>
  <c r="G7" i="7" s="1"/>
  <c r="G6" i="7" a="1"/>
  <c r="G6" i="7" s="1"/>
  <c r="G5" i="7" a="1"/>
  <c r="G5" i="7" s="1"/>
  <c r="G2" i="7" a="1"/>
  <c r="G2" i="7" s="1"/>
  <c r="G4" i="7" a="1"/>
  <c r="G4" i="7" s="1"/>
  <c r="G11" i="7" a="1"/>
  <c r="G11" i="7" s="1"/>
  <c r="U8" i="7"/>
  <c r="Q4" i="7"/>
  <c r="M8" i="7"/>
  <c r="T8" i="7"/>
  <c r="U7" i="7"/>
  <c r="P4" i="7"/>
  <c r="Q3" i="7"/>
  <c r="M7" i="7"/>
  <c r="S8" i="7"/>
  <c r="T7" i="7"/>
  <c r="U6" i="7"/>
  <c r="O4" i="7"/>
  <c r="P3" i="7"/>
  <c r="Q7" i="7"/>
  <c r="Q8" i="7"/>
  <c r="U4" i="7"/>
  <c r="M4" i="7"/>
  <c r="P8" i="7"/>
  <c r="T4" i="7"/>
  <c r="U3" i="7"/>
  <c r="M3" i="7"/>
  <c r="O2" i="7"/>
  <c r="C9" i="6"/>
  <c r="B9" i="7" s="1"/>
  <c r="U2" i="7"/>
  <c r="C7" i="6"/>
  <c r="B7" i="7" s="1"/>
  <c r="C6" i="6"/>
  <c r="B6" i="7" s="1"/>
  <c r="C5" i="6"/>
  <c r="B5" i="7" s="1"/>
  <c r="C4" i="6"/>
  <c r="B4" i="7" s="1"/>
  <c r="R2" i="7"/>
  <c r="Q2" i="7"/>
  <c r="P2" i="7"/>
  <c r="C8" i="6"/>
  <c r="B8" i="7" s="1"/>
  <c r="V2" i="7"/>
  <c r="N2" i="7"/>
  <c r="C2" i="6"/>
  <c r="B2" i="7" s="1"/>
  <c r="C10" i="6"/>
  <c r="B10" i="7" s="1"/>
  <c r="T2" i="7"/>
  <c r="C3" i="6"/>
  <c r="B3" i="7" s="1"/>
  <c r="C11" i="6"/>
  <c r="B11" i="7" s="1"/>
  <c r="M2" i="7"/>
  <c r="S2" i="7"/>
  <c r="D4" i="7" l="1"/>
  <c r="F6" i="7"/>
  <c r="E9" i="7"/>
  <c r="F2" i="7"/>
  <c r="D10" i="7"/>
  <c r="D3" i="7"/>
  <c r="E6" i="7"/>
  <c r="E4" i="7"/>
  <c r="D7" i="7"/>
  <c r="F9" i="7"/>
  <c r="E2" i="7"/>
  <c r="E7" i="7"/>
  <c r="D11" i="7"/>
  <c r="F4" i="7"/>
  <c r="D2" i="7"/>
  <c r="F5" i="7"/>
  <c r="F11" i="7"/>
  <c r="D5" i="7"/>
  <c r="F7" i="7"/>
  <c r="E10" i="7"/>
  <c r="E5" i="7"/>
  <c r="D8" i="7"/>
  <c r="F10" i="7"/>
  <c r="E8" i="7"/>
  <c r="F3" i="7"/>
  <c r="D9" i="7"/>
  <c r="E3" i="7"/>
  <c r="D6" i="7"/>
  <c r="F8" i="7"/>
  <c r="E11" i="7"/>
  <c r="E2" i="6" a="1"/>
  <c r="E2" i="6" s="1"/>
  <c r="C11" i="7"/>
  <c r="H11" i="7" s="1"/>
  <c r="C8" i="7" l="1"/>
  <c r="H8" i="7" s="1"/>
  <c r="C10" i="7"/>
  <c r="H10" i="7" s="1"/>
  <c r="C3" i="7"/>
  <c r="H3" i="7" s="1"/>
  <c r="C2" i="7"/>
  <c r="H2" i="7" s="1"/>
  <c r="C9" i="7"/>
  <c r="H9" i="7" s="1"/>
  <c r="C4" i="7"/>
  <c r="H4" i="7" s="1"/>
  <c r="C5" i="7"/>
  <c r="H5" i="7" s="1"/>
  <c r="C7" i="7"/>
  <c r="H7" i="7" s="1"/>
  <c r="C6" i="7"/>
  <c r="H6"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<sst xmlns="http://schemas.openxmlformats.org/spreadsheetml/2006/main" count="96" uniqueCount="49">
  <si>
    <t>Concept</t>
  </si>
  <si>
    <t>Crowdfunding (BMA1)</t>
  </si>
  <si>
    <t>Environmental Finance (BMA2)</t>
  </si>
  <si>
    <t>Experience Selling (BMA3)</t>
  </si>
  <si>
    <t>Freemium (BMA4)</t>
  </si>
  <si>
    <t>Green Chemistry (BMA5)</t>
  </si>
  <si>
    <t>Public-Private Partnership (BMA6)</t>
  </si>
  <si>
    <t>Reverse Auction (BMA7)</t>
  </si>
  <si>
    <t>Social Enterprise (BMA8)</t>
  </si>
  <si>
    <t>Subscription (BMA9)</t>
  </si>
  <si>
    <t>Trash to Cash (BMA10)</t>
  </si>
  <si>
    <t>Ecosystem Services Offered</t>
  </si>
  <si>
    <t>Local Demand</t>
  </si>
  <si>
    <t>Regulations &amp; Policies</t>
  </si>
  <si>
    <t>Operating Costs</t>
  </si>
  <si>
    <t>Governance &amp; Management</t>
  </si>
  <si>
    <t>Social Benefits</t>
  </si>
  <si>
    <t>Innovation Capacity</t>
  </si>
  <si>
    <t xml:space="preserve">Concept </t>
  </si>
  <si>
    <t xml:space="preserve">Weight </t>
  </si>
  <si>
    <t xml:space="preserve">Score (1-5) </t>
  </si>
  <si>
    <t xml:space="preserve">Normalized </t>
  </si>
  <si>
    <t xml:space="preserve">WeightedNorm </t>
  </si>
  <si>
    <t>Total Weight</t>
  </si>
  <si>
    <t>BMA CODE</t>
  </si>
  <si>
    <t>BMA Name</t>
  </si>
  <si>
    <t>Score</t>
  </si>
  <si>
    <t>Ranked Results</t>
  </si>
  <si>
    <t xml:space="preserve">BMA Name and Code </t>
  </si>
  <si>
    <t>BMA1</t>
  </si>
  <si>
    <t xml:space="preserve">BMA2 </t>
  </si>
  <si>
    <t>BMA3</t>
  </si>
  <si>
    <t>BMA4</t>
  </si>
  <si>
    <t>BMA5</t>
  </si>
  <si>
    <t>BMA6</t>
  </si>
  <si>
    <t>BMA7</t>
  </si>
  <si>
    <t>BMA8</t>
  </si>
  <si>
    <t>BMA9</t>
  </si>
  <si>
    <t>BMA10</t>
  </si>
  <si>
    <t>BMA</t>
  </si>
  <si>
    <t xml:space="preserve">Relative </t>
  </si>
  <si>
    <t>Top Territorial  Contributors 1</t>
  </si>
  <si>
    <t>Top Territorial  Contributors 2</t>
  </si>
  <si>
    <t>Top Territorial  Contributors 3</t>
  </si>
  <si>
    <t xml:space="preserve"> Watchouts</t>
  </si>
  <si>
    <t xml:space="preserve">Profile </t>
  </si>
  <si>
    <t>Concept for BMA1</t>
  </si>
  <si>
    <t>BMA2</t>
  </si>
  <si>
    <t xml:space="preserve">BMA selected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</si>
</sst>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4" x14ac:knownFonts="1">
    <font>
      <sz val="11"/>
      <color theme="1"/>
      <name val="Aptos Narrow"/>
      <family val="2"/>
      <scheme val="minor"/>
    </font>
    <font>
      <sz val="11"/>
      <color theme="1"/>
      <name val="Aptos Narrow"/>
      <family val="2"/>
      <scheme val="minor"/>
    </font>
    <font>
      <sz val="11"/>
      <color rgb="FFFF0000"/>
      <name val="Aptos Narrow"/>
      <family val="2"/>
      <scheme val="minor"/>
    </font>
    <font>
      <sz val="8"/>
      <name val="Aptos Narrow"/>
      <family val="2"/>
      <scheme val="minor"/>
    </font>
    <font>
      <b/>
      <sz val="10"/>
      <color theme="1"/>
      <name val="Aptos Display"/>
      <family val="2"/>
    </font>
    <font>
      <sz val="10"/>
      <color theme="1"/>
      <name val="Aptos Display"/>
      <family val="2"/>
    </font>
    <font>
      <sz val="10"/>
      <color theme="1"/>
      <name val="Aptos Display"/>
      <family val="2"/>
      <scheme val="major"/>
    </font>
    <font>
      <b/>
      <sz val="10"/>
      <color theme="1"/>
      <name val="Aptos Display"/>
      <family val="2"/>
      <scheme val="major"/>
    </font>
    <font>
      <b/>
      <sz val="10"/>
      <color theme="3" tint="0.249977111117893"/>
      <name val="Aptos Display"/>
      <family val="2"/>
      <scheme val="major"/>
    </font>
    <font>
      <b/>
      <sz val="10"/>
      <color theme="9" tint="-0.249977111117893"/>
      <name val="Aptos Display"/>
      <family val="2"/>
      <scheme val="major"/>
    </font>
    <font>
      <b/>
      <sz val="11"/>
      <color theme="1"/>
      <name val="Aptos Narrow"/>
      <family val="2"/>
      <scheme val="minor"/>
    </font>
    <font>
      <b/>
      <sz val="11"/>
      <color rgb="FFC00000"/>
      <name val="Aptos Narrow"/>
      <family val="2"/>
      <scheme val="minor"/>
    </font>
    <font>
      <b/>
      <sz val="10"/>
      <color theme="4"/>
      <name val="Aptos Display"/>
      <family val="2"/>
      <scheme val="major"/>
    </font>
    <font>
      <b/>
      <sz val="10"/>
      <color rgb="FFC00000"/>
      <name val="Aptos Display"/>
      <family val="2"/>
      <scheme val="major"/>
    </font>
  </fonts>
  <fills count="8">
    <fill>
      <patternFill patternType="none"/>
    </fill>
    <fill>
      <patternFill patternType="gray125"/>
    </fill>
    <fill>
      <patternFill patternType="solid">
        <fgColor theme="3" tint="0.89999084444715716"/>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6"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43">
    <xf numFmtId="0" fontId="0" fillId="0" borderId="0" xfId="0"/>
    <xf numFmtId="0" fontId="2" fillId="0" borderId="0" xfId="0" applyFont="1"/>
    <xf numFmtId="0" fontId="4" fillId="0" borderId="0" xfId="0" applyFont="1" applyAlignment="1">
      <alignment horizontal="left" vertical="center" wrapText="1" indent="1"/>
    </xf>
    <xf numFmtId="0" fontId="5" fillId="0" borderId="0" xfId="0" applyFont="1" applyAlignment="1">
      <alignment horizontal="left" vertical="center" wrapText="1" indent="1"/>
    </xf>
    <xf numFmtId="0" fontId="6" fillId="0" borderId="0" xfId="0" applyFont="1" applyAlignment="1">
      <alignment horizontal="left" vertical="center" wrapText="1" indent="1"/>
    </xf>
    <xf numFmtId="0" fontId="6" fillId="0" borderId="0" xfId="0" applyFont="1"/>
    <xf numFmtId="164" fontId="6" fillId="0" borderId="0" xfId="0" applyNumberFormat="1" applyFont="1"/>
    <xf numFmtId="0" fontId="7" fillId="0" borderId="0" xfId="0" applyFont="1"/>
    <xf numFmtId="0" fontId="7" fillId="2" borderId="1" xfId="0" applyFont="1" applyFill="1" applyBorder="1" applyAlignment="1">
      <alignment horizontal="center"/>
    </xf>
    <xf numFmtId="164" fontId="6" fillId="0" borderId="1" xfId="0" applyNumberFormat="1" applyFont="1" applyBorder="1"/>
    <xf numFmtId="0" fontId="6" fillId="0" borderId="1" xfId="0" applyFont="1" applyBorder="1"/>
    <xf numFmtId="0" fontId="7" fillId="2" borderId="0" xfId="0" applyFont="1" applyFill="1" applyAlignment="1">
      <alignment wrapText="1"/>
    </xf>
    <xf numFmtId="164" fontId="7" fillId="3" borderId="1" xfId="0" applyNumberFormat="1" applyFont="1" applyFill="1" applyBorder="1" applyAlignment="1">
      <alignment horizontal="center"/>
    </xf>
    <xf numFmtId="0" fontId="7" fillId="3" borderId="1" xfId="0" applyFont="1" applyFill="1" applyBorder="1" applyAlignment="1">
      <alignment horizontal="center"/>
    </xf>
    <xf numFmtId="0" fontId="7" fillId="0" borderId="0" xfId="0" applyFont="1" applyAlignment="1">
      <alignment wrapText="1"/>
    </xf>
    <xf numFmtId="0" fontId="7" fillId="5" borderId="0" xfId="0" applyFont="1" applyFill="1" applyAlignment="1">
      <alignment wrapText="1"/>
    </xf>
    <xf numFmtId="0" fontId="7" fillId="4" borderId="0" xfId="0" applyFont="1" applyFill="1" applyAlignment="1">
      <alignment wrapText="1"/>
    </xf>
    <xf numFmtId="0" fontId="6" fillId="0" borderId="0" xfId="0" applyFont="1" applyAlignment="1">
      <alignment wrapText="1"/>
    </xf>
    <xf numFmtId="0" fontId="6" fillId="5" borderId="0" xfId="0" applyFont="1" applyFill="1"/>
    <xf numFmtId="0" fontId="6" fillId="4" borderId="0" xfId="0" applyFont="1" applyFill="1"/>
    <xf numFmtId="0" fontId="6" fillId="2" borderId="0" xfId="0" applyFont="1" applyFill="1"/>
    <xf numFmtId="0" fontId="6" fillId="2" borderId="0" xfId="0" applyFont="1" applyFill="1" applyAlignment="1">
      <alignment horizontal="left"/>
    </xf>
    <xf numFmtId="0" fontId="10" fillId="0" borderId="0" xfId="0" applyFont="1"/>
    <xf numFmtId="0" fontId="11" fillId="0" borderId="0" xfId="0" applyFont="1"/>
    <xf numFmtId="0" fontId="7" fillId="6" borderId="0" xfId="0" applyFont="1" applyFill="1"/>
    <xf numFmtId="0" fontId="6" fillId="6" borderId="0" xfId="0" applyFont="1" applyFill="1"/>
    <xf numFmtId="0" fontId="4" fillId="6" borderId="0" xfId="0" applyFont="1" applyFill="1" applyAlignment="1">
      <alignment horizontal="left" vertical="center" wrapText="1" indent="1"/>
    </xf>
    <xf numFmtId="0" fontId="5" fillId="6" borderId="0" xfId="0" applyFont="1" applyFill="1" applyAlignment="1">
      <alignment horizontal="left" vertical="center" wrapText="1" indent="1"/>
    </xf>
    <xf numFmtId="2" fontId="12" fillId="6" borderId="0" xfId="0" applyNumberFormat="1" applyFont="1" applyFill="1"/>
    <xf numFmtId="164" fontId="8" fillId="6" borderId="1" xfId="0" applyNumberFormat="1" applyFont="1" applyFill="1" applyBorder="1" applyAlignment="1">
      <alignment horizontal="center"/>
    </xf>
    <xf numFmtId="0" fontId="8" fillId="6" borderId="1" xfId="0" applyFont="1" applyFill="1" applyBorder="1" applyAlignment="1">
      <alignment horizontal="center"/>
    </xf>
    <xf numFmtId="0" fontId="7" fillId="6" borderId="0" xfId="0" applyFont="1" applyFill="1" applyAlignment="1">
      <alignment wrapText="1"/>
    </xf>
    <xf numFmtId="0" fontId="12" fillId="6" borderId="0" xfId="0" applyFont="1" applyFill="1" applyAlignment="1">
      <alignment wrapText="1"/>
    </xf>
    <xf numFmtId="0" fontId="12" fillId="6" borderId="0" xfId="0" applyFont="1" applyFill="1" applyAlignment="1">
      <alignment vertical="center"/>
    </xf>
    <xf numFmtId="2" fontId="6" fillId="2" borderId="0" xfId="0" applyNumberFormat="1" applyFont="1" applyFill="1" applyAlignment="1">
      <alignment horizontal="center"/>
    </xf>
    <xf numFmtId="9" fontId="6" fillId="2" borderId="0" xfId="1" applyFont="1" applyFill="1" applyAlignment="1">
      <alignment horizontal="center"/>
    </xf>
    <xf numFmtId="0" fontId="7" fillId="7" borderId="0" xfId="0" applyFont="1" applyFill="1" applyAlignment="1">
      <alignment wrapText="1"/>
    </xf>
    <xf numFmtId="0" fontId="6" fillId="7" borderId="0" xfId="0" applyFont="1" applyFill="1"/>
    <xf numFmtId="2" fontId="6" fillId="3" borderId="0" xfId="0" applyNumberFormat="1" applyFont="1" applyFill="1"/>
    <xf numFmtId="164" fontId="0" fillId="3" borderId="0" xfId="0" applyNumberFormat="1" applyFill="1"/>
    <xf numFmtId="0" fontId="13" fillId="0" borderId="0" xfId="0" applyFont="1" applyAlignment="1">
      <alignment horizontal="center"/>
    </xf>
    <xf numFmtId="0" fontId="13" fillId="0" borderId="0" xfId="0" applyFont="1" applyAlignment="1">
      <alignment horizontal="center" vertical="center"/>
    </xf>
    <xf numFmtId="0" fontId="9" fillId="3" borderId="0" xfId="0" applyFont="1" applyFill="1"/>
  </cellXfs>
  <cellStyles count="2">
    <cellStyle name="Normale" xfId="0" builtinId="0"/>
    <cellStyle name="Percentual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BMA overall</a:t>
            </a:r>
            <a:r>
              <a:rPr lang="en-US" baseline="0"/>
              <a:t> score</a:t>
            </a:r>
            <a:endParaRPr lang="en-US"/>
          </a:p>
        </c:rich>
      </c:tx>
      <c:layout>
        <c:manualLayout>
          <c:xMode val="edge"/>
          <c:yMode val="edge"/>
          <c:x val="0.41121591943864161"/>
          <c:y val="3.508771929824561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tx2">
                <a:lumMod val="50000"/>
                <a:lumOff val="50000"/>
              </a:schemeClr>
            </a:solidFill>
            <a:ln>
              <a:noFill/>
            </a:ln>
            <a:effectLst/>
          </c:spPr>
          <c:invertIfNegative val="0"/>
          <c:cat>
            <c:strRef>
              <c:f>Dashboard!$B$2:$B$11</c:f>
              <c:strCache>
                <c:ptCount val="10"/>
                <c:pt idx="0">
                  <c:v>Crowdfunding (BMA1)</c:v>
                </c:pt>
                <c:pt idx="1">
                  <c:v>Environmental Finance (BMA2)</c:v>
                </c:pt>
                <c:pt idx="2">
                  <c:v>Experience Selling (BMA3)</c:v>
                </c:pt>
                <c:pt idx="3">
                  <c:v>Freemium (BMA4)</c:v>
                </c:pt>
                <c:pt idx="4">
                  <c:v>Green Chemistry (BMA5)</c:v>
                </c:pt>
                <c:pt idx="5">
                  <c:v>Public-Private Partnership (BMA6)</c:v>
                </c:pt>
                <c:pt idx="6">
                  <c:v>Reverse Auction (BMA7)</c:v>
                </c:pt>
                <c:pt idx="7">
                  <c:v>Social Enterprise (BMA8)</c:v>
                </c:pt>
                <c:pt idx="8">
                  <c:v>Subscription (BMA9)</c:v>
                </c:pt>
                <c:pt idx="9">
                  <c:v>Trash to Cash (BMA10)</c:v>
                </c:pt>
              </c:strCache>
            </c:strRef>
          </c:cat>
          <c:val>
            <c:numRef>
              <c:f>Dashboard!$C$2:$C$11</c:f>
              <c:numCache>
                <c:formatCode>0.00</c:formatCode>
                <c:ptCount val="10"/>
                <c:pt idx="0">
                  <c:v>0.22500000000000003</c:v>
                </c:pt>
                <c:pt idx="1">
                  <c:v>0.3226</c:v>
                </c:pt>
                <c:pt idx="2">
                  <c:v>0.30660000000000004</c:v>
                </c:pt>
                <c:pt idx="3">
                  <c:v>0.29480000000000001</c:v>
                </c:pt>
                <c:pt idx="4">
                  <c:v>0.30080000000000001</c:v>
                </c:pt>
                <c:pt idx="5">
                  <c:v>0.32119999999999999</c:v>
                </c:pt>
                <c:pt idx="6">
                  <c:v>0.26619999999999999</c:v>
                </c:pt>
                <c:pt idx="7">
                  <c:v>0.29720000000000002</c:v>
                </c:pt>
                <c:pt idx="8">
                  <c:v>0.27440000000000003</c:v>
                </c:pt>
                <c:pt idx="9">
                  <c:v>0.28060000000000002</c:v>
                </c:pt>
              </c:numCache>
            </c:numRef>
          </c:val>
          <c:extLst>
            <c:ext xmlns:c16="http://schemas.microsoft.com/office/drawing/2014/chart" uri="{C3380CC4-5D6E-409C-BE32-E72D297353CC}">
              <c16:uniqueId val="{00000000-6FFA-4F38-AABA-A1133FEA3093}"/>
            </c:ext>
          </c:extLst>
        </c:ser>
        <c:dLbls>
          <c:showLegendKey val="0"/>
          <c:showVal val="0"/>
          <c:showCatName val="0"/>
          <c:showSerName val="0"/>
          <c:showPercent val="0"/>
          <c:showBubbleSize val="0"/>
        </c:dLbls>
        <c:gapWidth val="182"/>
        <c:axId val="1960430191"/>
        <c:axId val="1960434511"/>
      </c:barChart>
      <c:catAx>
        <c:axId val="196043019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0434511"/>
        <c:crosses val="autoZero"/>
        <c:auto val="1"/>
        <c:lblAlgn val="ctr"/>
        <c:lblOffset val="100"/>
        <c:noMultiLvlLbl val="0"/>
      </c:catAx>
      <c:valAx>
        <c:axId val="1960434511"/>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04301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Main Territorial Contributors</a:t>
            </a:r>
          </a:p>
        </c:rich>
      </c:tx>
      <c:layout>
        <c:manualLayout>
          <c:xMode val="edge"/>
          <c:yMode val="edge"/>
          <c:x val="0.36479282519262557"/>
          <c:y val="5.7246942492844136E-2"/>
        </c:manualLayout>
      </c:layout>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30410309626789611"/>
          <c:y val="0.21121806495499534"/>
          <c:w val="0.45328364346114924"/>
          <c:h val="0.73954825148931069"/>
        </c:manualLayout>
      </c:layout>
      <c:radarChart>
        <c:radarStyle val="marker"/>
        <c:varyColors val="0"/>
        <c:ser>
          <c:idx val="0"/>
          <c:order val="0"/>
          <c:spPr>
            <a:ln w="31750" cap="rnd">
              <a:solidFill>
                <a:srgbClr val="C00000"/>
              </a:solidFill>
              <a:prstDash val="sysDot"/>
              <a:round/>
            </a:ln>
            <a:effectLst/>
          </c:spPr>
          <c:marker>
            <c:symbol val="none"/>
          </c:marker>
          <c:dLbls>
            <c:dLbl>
              <c:idx val="0"/>
              <c:layout>
                <c:manualLayout>
                  <c:x val="4.7473719905052621E-2"/>
                  <c:y val="2.21300138312586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61-4582-AF98-3F2F62AB159B}"/>
                </c:ext>
              </c:extLst>
            </c:dLbl>
            <c:dLbl>
              <c:idx val="1"/>
              <c:layout>
                <c:manualLayout>
                  <c:x val="2.0345879959308116E-2"/>
                  <c:y val="2.48962655601659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261-4582-AF98-3F2F62AB159B}"/>
                </c:ext>
              </c:extLst>
            </c:dLbl>
            <c:dLbl>
              <c:idx val="2"/>
              <c:layout>
                <c:manualLayout>
                  <c:x val="1.69548999660902E-2"/>
                  <c:y val="1.65975103734438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261-4582-AF98-3F2F62AB159B}"/>
                </c:ext>
              </c:extLst>
            </c:dLbl>
            <c:dLbl>
              <c:idx val="3"/>
              <c:layout>
                <c:manualLayout>
                  <c:x val="1.356391997287216E-2"/>
                  <c:y val="1.65975103734438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261-4582-AF98-3F2F62AB159B}"/>
                </c:ext>
              </c:extLst>
            </c:dLbl>
            <c:dLbl>
              <c:idx val="4"/>
              <c:layout>
                <c:manualLayout>
                  <c:x val="0"/>
                  <c:y val="1.65975103734438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261-4582-AF98-3F2F62AB159B}"/>
                </c:ext>
              </c:extLst>
            </c:dLbl>
            <c:dLbl>
              <c:idx val="5"/>
              <c:layout>
                <c:manualLayout>
                  <c:x val="3.2214309935571318E-2"/>
                  <c:y val="6.91562932226832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261-4582-AF98-3F2F62AB159B}"/>
                </c:ext>
              </c:extLst>
            </c:dLbl>
            <c:dLbl>
              <c:idx val="6"/>
              <c:layout>
                <c:manualLayout>
                  <c:x val="-1.5259409969481181E-2"/>
                  <c:y val="2.76625172890733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261-4582-AF98-3F2F62AB159B}"/>
                </c:ext>
              </c:extLst>
            </c:dLbl>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2">
                        <a:lumMod val="7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2">
                          <a:lumMod val="35000"/>
                          <a:lumOff val="65000"/>
                        </a:schemeClr>
                      </a:solidFill>
                    </a:ln>
                    <a:effectLst/>
                  </c:spPr>
                </c15:leaderLines>
              </c:ext>
            </c:extLst>
          </c:dLbls>
          <c:cat>
            <c:strRef>
              <c:f>Dashboard!$A$15:$A$21</c:f>
              <c:strCache>
                <c:ptCount val="7"/>
                <c:pt idx="0">
                  <c:v>Ecosystem Services Offered</c:v>
                </c:pt>
                <c:pt idx="1">
                  <c:v>Local Demand</c:v>
                </c:pt>
                <c:pt idx="2">
                  <c:v>Regulations &amp; Policies</c:v>
                </c:pt>
                <c:pt idx="3">
                  <c:v>Operating Costs</c:v>
                </c:pt>
                <c:pt idx="4">
                  <c:v>Governance &amp; Management</c:v>
                </c:pt>
                <c:pt idx="5">
                  <c:v>Social Benefits</c:v>
                </c:pt>
                <c:pt idx="6">
                  <c:v>Innovation Capacity</c:v>
                </c:pt>
              </c:strCache>
            </c:strRef>
          </c:cat>
          <c:val>
            <c:numRef>
              <c:f>Dashboard!$B$15:$B$21</c:f>
              <c:numCache>
                <c:formatCode>0.000</c:formatCode>
                <c:ptCount val="7"/>
                <c:pt idx="0">
                  <c:v>5.7599999999999998E-2</c:v>
                </c:pt>
                <c:pt idx="1">
                  <c:v>5.7599999999999998E-2</c:v>
                </c:pt>
                <c:pt idx="2">
                  <c:v>2.4000000000000004E-2</c:v>
                </c:pt>
                <c:pt idx="3">
                  <c:v>5.3999999999999999E-2</c:v>
                </c:pt>
                <c:pt idx="4">
                  <c:v>3.8399999999999997E-2</c:v>
                </c:pt>
                <c:pt idx="5">
                  <c:v>7.8E-2</c:v>
                </c:pt>
                <c:pt idx="6">
                  <c:v>6.4799999999999996E-2</c:v>
                </c:pt>
              </c:numCache>
            </c:numRef>
          </c:val>
          <c:extLst>
            <c:ext xmlns:c16="http://schemas.microsoft.com/office/drawing/2014/chart" uri="{C3380CC4-5D6E-409C-BE32-E72D297353CC}">
              <c16:uniqueId val="{00000000-3261-4582-AF98-3F2F62AB159B}"/>
            </c:ext>
          </c:extLst>
        </c:ser>
        <c:dLbls>
          <c:showLegendKey val="0"/>
          <c:showVal val="0"/>
          <c:showCatName val="0"/>
          <c:showSerName val="0"/>
          <c:showPercent val="0"/>
          <c:showBubbleSize val="0"/>
        </c:dLbls>
        <c:axId val="1960436911"/>
        <c:axId val="1960435471"/>
      </c:radarChart>
      <c:catAx>
        <c:axId val="1960436911"/>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C00000"/>
                </a:solidFill>
                <a:latin typeface="+mn-lt"/>
                <a:ea typeface="+mn-ea"/>
                <a:cs typeface="+mn-cs"/>
              </a:defRPr>
            </a:pPr>
            <a:endParaRPr lang="en-US"/>
          </a:p>
        </c:txPr>
        <c:crossAx val="1960435471"/>
        <c:crosses val="autoZero"/>
        <c:auto val="1"/>
        <c:lblAlgn val="ctr"/>
        <c:lblOffset val="100"/>
        <c:noMultiLvlLbl val="0"/>
      </c:catAx>
      <c:valAx>
        <c:axId val="1960435471"/>
        <c:scaling>
          <c:orientation val="minMax"/>
        </c:scaling>
        <c:delete val="0"/>
        <c:axPos val="l"/>
        <c:majorGridlines>
          <c:spPr>
            <a:ln w="9525" cap="flat" cmpd="sng" algn="ctr">
              <a:solidFill>
                <a:schemeClr val="tx2">
                  <a:lumMod val="15000"/>
                  <a:lumOff val="85000"/>
                </a:schemeClr>
              </a:solidFill>
              <a:round/>
            </a:ln>
            <a:effectLst/>
          </c:spPr>
        </c:majorGridlines>
        <c:minorGridlines>
          <c:spPr>
            <a:ln>
              <a:solidFill>
                <a:schemeClr val="tx2">
                  <a:lumMod val="5000"/>
                  <a:lumOff val="95000"/>
                </a:schemeClr>
              </a:solidFill>
            </a:ln>
            <a:effectLst/>
          </c:spPr>
        </c:minorGridlines>
        <c:numFmt formatCode="0.00" sourceLinked="0"/>
        <c:majorTickMark val="none"/>
        <c:minorTickMark val="none"/>
        <c:tickLblPos val="nextTo"/>
        <c:spPr>
          <a:noFill/>
          <a:ln>
            <a:noFill/>
          </a:ln>
          <a:effectLst/>
        </c:spPr>
        <c:txPr>
          <a:bodyPr rot="-1380000" spcFirstLastPara="1" vertOverflow="ellipsis" wrap="square" anchor="ctr" anchorCtr="1"/>
          <a:lstStyle/>
          <a:p>
            <a:pPr>
              <a:defRPr sz="900" b="0" i="0" u="none" strike="noStrike" kern="1200" baseline="0">
                <a:solidFill>
                  <a:schemeClr val="tx2"/>
                </a:solidFill>
                <a:latin typeface="+mn-lt"/>
                <a:ea typeface="+mn-ea"/>
                <a:cs typeface="+mn-cs"/>
              </a:defRPr>
            </a:pPr>
            <a:endParaRPr lang="en-US"/>
          </a:p>
        </c:txPr>
        <c:crossAx val="196043691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91440</xdr:colOff>
      <xdr:row>0</xdr:row>
      <xdr:rowOff>30480</xdr:rowOff>
    </xdr:from>
    <xdr:to>
      <xdr:col>18</xdr:col>
      <xdr:colOff>45720</xdr:colOff>
      <xdr:row>131</xdr:row>
      <xdr:rowOff>114300</xdr:rowOff>
    </xdr:to>
    <xdr:sp macro="" textlink="">
      <xdr:nvSpPr>
        <xdr:cNvPr id="2" name="TextBox 1">
          <a:extLst>
            <a:ext uri="{FF2B5EF4-FFF2-40B4-BE49-F238E27FC236}">
              <a16:creationId xmlns:a16="http://schemas.microsoft.com/office/drawing/2014/main" id="{72BB62C3-84A6-B0B4-741C-1CD677352713}"/>
            </a:ext>
          </a:extLst>
        </xdr:cNvPr>
        <xdr:cNvSpPr txBox="1"/>
      </xdr:nvSpPr>
      <xdr:spPr>
        <a:xfrm>
          <a:off x="91440" y="30480"/>
          <a:ext cx="10927080" cy="24041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i="0">
              <a:solidFill>
                <a:schemeClr val="tx2">
                  <a:lumMod val="75000"/>
                  <a:lumOff val="25000"/>
                </a:schemeClr>
              </a:solidFill>
              <a:effectLst/>
              <a:latin typeface="+mj-lt"/>
              <a:ea typeface="+mn-ea"/>
              <a:cs typeface="+mn-cs"/>
            </a:rPr>
            <a:t>ANNEX O.2.2 - EXCEL</a:t>
          </a:r>
          <a:r>
            <a:rPr lang="en-US" sz="1400" b="1" i="0" baseline="0">
              <a:solidFill>
                <a:schemeClr val="tx2">
                  <a:lumMod val="75000"/>
                  <a:lumOff val="25000"/>
                </a:schemeClr>
              </a:solidFill>
              <a:effectLst/>
              <a:latin typeface="+mj-lt"/>
              <a:ea typeface="+mn-ea"/>
              <a:cs typeface="+mn-cs"/>
            </a:rPr>
            <a:t> TOOL </a:t>
          </a:r>
        </a:p>
        <a:p>
          <a:endParaRPr lang="en-US" sz="1400" b="1" i="0">
            <a:solidFill>
              <a:schemeClr val="tx2">
                <a:lumMod val="75000"/>
                <a:lumOff val="25000"/>
              </a:schemeClr>
            </a:solidFill>
            <a:effectLst/>
            <a:latin typeface="+mj-lt"/>
            <a:ea typeface="+mn-ea"/>
            <a:cs typeface="+mn-cs"/>
          </a:endParaRPr>
        </a:p>
        <a:p>
          <a:r>
            <a:rPr lang="en-US" sz="1400" b="1" i="0">
              <a:solidFill>
                <a:schemeClr val="tx2">
                  <a:lumMod val="75000"/>
                  <a:lumOff val="25000"/>
                </a:schemeClr>
              </a:solidFill>
              <a:effectLst/>
              <a:latin typeface="+mj-lt"/>
              <a:ea typeface="+mn-ea"/>
              <a:cs typeface="+mn-cs"/>
            </a:rPr>
            <a:t>FOREST BMA STRATEGIC ASSESSMENT TOOL</a:t>
          </a:r>
          <a:br>
            <a:rPr lang="en-US" sz="1400" b="0" i="0">
              <a:solidFill>
                <a:schemeClr val="tx2">
                  <a:lumMod val="75000"/>
                  <a:lumOff val="25000"/>
                </a:schemeClr>
              </a:solidFill>
              <a:effectLst/>
              <a:latin typeface="+mj-lt"/>
              <a:ea typeface="+mn-ea"/>
              <a:cs typeface="+mn-cs"/>
            </a:rPr>
          </a:br>
          <a:r>
            <a:rPr lang="en-US" sz="1200" b="0" i="1">
              <a:solidFill>
                <a:schemeClr val="dk1"/>
              </a:solidFill>
              <a:effectLst/>
              <a:latin typeface="+mj-lt"/>
              <a:ea typeface="+mn-ea"/>
              <a:cs typeface="+mn-cs"/>
            </a:rPr>
            <a:t>A Decision Support System for Forest Eco Value Business Model Archetypes</a:t>
          </a:r>
          <a:endParaRPr lang="en-US" sz="1200" b="0" i="0">
            <a:solidFill>
              <a:schemeClr val="dk1"/>
            </a:solidFill>
            <a:effectLst/>
            <a:latin typeface="+mj-lt"/>
            <a:ea typeface="+mn-ea"/>
            <a:cs typeface="+mn-cs"/>
          </a:endParaRPr>
        </a:p>
        <a:p>
          <a:endParaRPr lang="en-US" sz="1400">
            <a:latin typeface="+mj-lt"/>
          </a:endParaRPr>
        </a:p>
        <a:p>
          <a:r>
            <a:rPr lang="en-US" sz="1100" b="1" i="0">
              <a:solidFill>
                <a:schemeClr val="tx2">
                  <a:lumMod val="75000"/>
                  <a:lumOff val="25000"/>
                </a:schemeClr>
              </a:solidFill>
              <a:effectLst/>
              <a:latin typeface="+mj-lt"/>
              <a:ea typeface="+mn-ea"/>
              <a:cs typeface="+mn-cs"/>
            </a:rPr>
            <a:t>1. AIM OF THE MODEL</a:t>
          </a:r>
        </a:p>
        <a:p>
          <a:endParaRPr lang="en-US" sz="1100" b="1" i="0">
            <a:solidFill>
              <a:schemeClr val="dk1"/>
            </a:solidFill>
            <a:effectLst/>
            <a:latin typeface="+mj-lt"/>
            <a:ea typeface="+mn-ea"/>
            <a:cs typeface="+mn-cs"/>
          </a:endParaRPr>
        </a:p>
        <a:p>
          <a:r>
            <a:rPr lang="en-US" sz="1100" b="1" i="0">
              <a:solidFill>
                <a:schemeClr val="dk1"/>
              </a:solidFill>
              <a:effectLst/>
              <a:latin typeface="+mj-lt"/>
              <a:ea typeface="+mn-ea"/>
              <a:cs typeface="+mn-cs"/>
            </a:rPr>
            <a:t>From "Guessing" to "Assessing"</a:t>
          </a:r>
          <a:br>
            <a:rPr lang="en-US" sz="1100" b="0" i="0">
              <a:solidFill>
                <a:schemeClr val="dk1"/>
              </a:solidFill>
              <a:effectLst/>
              <a:latin typeface="+mj-lt"/>
              <a:ea typeface="+mn-ea"/>
              <a:cs typeface="+mn-cs"/>
            </a:rPr>
          </a:br>
          <a:r>
            <a:rPr lang="en-US" sz="1100" b="0" i="0">
              <a:solidFill>
                <a:schemeClr val="dk1"/>
              </a:solidFill>
              <a:effectLst/>
              <a:latin typeface="+mj-lt"/>
              <a:ea typeface="+mn-ea"/>
              <a:cs typeface="+mn-cs"/>
            </a:rPr>
            <a:t>This tool acts as a strategic bridge. It connects the specific reality of your forest territory (</a:t>
          </a:r>
          <a:r>
            <a:rPr lang="en-US" sz="1100" b="1" i="0">
              <a:solidFill>
                <a:schemeClr val="dk1"/>
              </a:solidFill>
              <a:effectLst/>
              <a:latin typeface="+mj-lt"/>
              <a:ea typeface="+mn-ea"/>
              <a:cs typeface="+mn-cs"/>
            </a:rPr>
            <a:t>Supply</a:t>
          </a:r>
          <a:r>
            <a:rPr lang="en-US" sz="1100" b="0" i="0">
              <a:solidFill>
                <a:schemeClr val="dk1"/>
              </a:solidFill>
              <a:effectLst/>
              <a:latin typeface="+mj-lt"/>
              <a:ea typeface="+mn-ea"/>
              <a:cs typeface="+mn-cs"/>
            </a:rPr>
            <a:t>) with the structural requirements of 10 different Business Model Archetypes (</a:t>
          </a:r>
          <a:r>
            <a:rPr lang="en-US" sz="1100" b="1" i="0">
              <a:solidFill>
                <a:schemeClr val="dk1"/>
              </a:solidFill>
              <a:effectLst/>
              <a:latin typeface="+mj-lt"/>
              <a:ea typeface="+mn-ea"/>
              <a:cs typeface="+mn-cs"/>
            </a:rPr>
            <a:t>Demand</a:t>
          </a:r>
          <a:r>
            <a:rPr lang="en-US" sz="1100" b="0" i="0">
              <a:solidFill>
                <a:schemeClr val="dk1"/>
              </a:solidFill>
              <a:effectLst/>
              <a:latin typeface="+mj-lt"/>
              <a:ea typeface="+mn-ea"/>
              <a:cs typeface="+mn-cs"/>
            </a:rPr>
            <a:t>).</a:t>
          </a:r>
        </a:p>
        <a:p>
          <a:endParaRPr lang="en-US" sz="1100" b="0" i="0">
            <a:solidFill>
              <a:schemeClr val="dk1"/>
            </a:solidFill>
            <a:effectLst/>
            <a:latin typeface="+mj-lt"/>
            <a:ea typeface="+mn-ea"/>
            <a:cs typeface="+mn-cs"/>
          </a:endParaRPr>
        </a:p>
        <a:p>
          <a:r>
            <a:rPr lang="en-US" sz="1100" b="0" i="0">
              <a:solidFill>
                <a:schemeClr val="dk1"/>
              </a:solidFill>
              <a:effectLst/>
              <a:latin typeface="+mj-lt"/>
              <a:ea typeface="+mn-ea"/>
              <a:cs typeface="+mn-cs"/>
            </a:rPr>
            <a:t>Instead of randomly selecting a business idea, this model uses a multi-criteria approach to:</a:t>
          </a:r>
        </a:p>
        <a:p>
          <a:r>
            <a:rPr lang="en-US" sz="1100" b="1" i="0">
              <a:solidFill>
                <a:schemeClr val="dk1"/>
              </a:solidFill>
              <a:effectLst/>
              <a:latin typeface="+mj-lt"/>
              <a:ea typeface="+mn-ea"/>
              <a:cs typeface="+mn-cs"/>
            </a:rPr>
            <a:t>Identify the "Path of Least Resistance":</a:t>
          </a:r>
          <a:r>
            <a:rPr lang="en-US" sz="1100" b="0" i="0">
              <a:solidFill>
                <a:schemeClr val="dk1"/>
              </a:solidFill>
              <a:effectLst/>
              <a:latin typeface="+mj-lt"/>
              <a:ea typeface="+mn-ea"/>
              <a:cs typeface="+mn-cs"/>
            </a:rPr>
            <a:t> Which business models fit your current situation naturally?</a:t>
          </a:r>
        </a:p>
        <a:p>
          <a:r>
            <a:rPr lang="en-US" sz="1100" b="1" i="0">
              <a:solidFill>
                <a:schemeClr val="dk1"/>
              </a:solidFill>
              <a:effectLst/>
              <a:latin typeface="+mj-lt"/>
              <a:ea typeface="+mn-ea"/>
              <a:cs typeface="+mn-cs"/>
            </a:rPr>
            <a:t>Highlight Hidden Gaps:</a:t>
          </a:r>
          <a:r>
            <a:rPr lang="en-US" sz="1100" b="0" i="0">
              <a:solidFill>
                <a:schemeClr val="dk1"/>
              </a:solidFill>
              <a:effectLst/>
              <a:latin typeface="+mj-lt"/>
              <a:ea typeface="+mn-ea"/>
              <a:cs typeface="+mn-cs"/>
            </a:rPr>
            <a:t> If you wish to pursue a complex model (e.g., </a:t>
          </a:r>
          <a:r>
            <a:rPr lang="en-US" sz="1100" b="0" i="1">
              <a:solidFill>
                <a:schemeClr val="dk1"/>
              </a:solidFill>
              <a:effectLst/>
              <a:latin typeface="+mj-lt"/>
              <a:ea typeface="+mn-ea"/>
              <a:cs typeface="+mn-cs"/>
            </a:rPr>
            <a:t>Green Chemistry</a:t>
          </a:r>
          <a:r>
            <a:rPr lang="en-US" sz="1100" b="0" i="0">
              <a:solidFill>
                <a:schemeClr val="dk1"/>
              </a:solidFill>
              <a:effectLst/>
              <a:latin typeface="+mj-lt"/>
              <a:ea typeface="+mn-ea"/>
              <a:cs typeface="+mn-cs"/>
            </a:rPr>
            <a:t>), the tool reveals exactly where you lack capacity (e.g., low Innovation or high Operating Costs).</a:t>
          </a:r>
        </a:p>
        <a:p>
          <a:r>
            <a:rPr lang="en-US" sz="1100" b="1" i="0">
              <a:solidFill>
                <a:schemeClr val="dk1"/>
              </a:solidFill>
              <a:effectLst/>
              <a:latin typeface="+mj-lt"/>
              <a:ea typeface="+mn-ea"/>
              <a:cs typeface="+mn-cs"/>
            </a:rPr>
            <a:t>Support Decision Making:</a:t>
          </a:r>
          <a:r>
            <a:rPr lang="en-US" sz="1100" b="0" i="0">
              <a:solidFill>
                <a:schemeClr val="dk1"/>
              </a:solidFill>
              <a:effectLst/>
              <a:latin typeface="+mj-lt"/>
              <a:ea typeface="+mn-ea"/>
              <a:cs typeface="+mn-cs"/>
            </a:rPr>
            <a:t> It provides data-backed rankings to support funding applications or strategic planning.</a:t>
          </a:r>
        </a:p>
        <a:p>
          <a:endParaRPr lang="en-US" sz="1400">
            <a:latin typeface="+mj-lt"/>
          </a:endParaRPr>
        </a:p>
        <a:p>
          <a:r>
            <a:rPr lang="en-US" sz="1100" b="1" i="0">
              <a:solidFill>
                <a:schemeClr val="tx2">
                  <a:lumMod val="75000"/>
                  <a:lumOff val="25000"/>
                </a:schemeClr>
              </a:solidFill>
              <a:effectLst/>
              <a:latin typeface="+mj-lt"/>
              <a:ea typeface="+mn-ea"/>
              <a:cs typeface="+mn-cs"/>
            </a:rPr>
            <a:t>2. HOW TO USE THIS WORKBOOK</a:t>
          </a:r>
        </a:p>
        <a:p>
          <a:endParaRPr lang="en-US" sz="1100" b="1" i="0">
            <a:solidFill>
              <a:schemeClr val="dk1"/>
            </a:solidFill>
            <a:effectLst/>
            <a:latin typeface="+mj-lt"/>
            <a:ea typeface="+mn-ea"/>
            <a:cs typeface="+mn-cs"/>
          </a:endParaRPr>
        </a:p>
        <a:p>
          <a:r>
            <a:rPr lang="en-US" sz="1100" b="1" i="0">
              <a:solidFill>
                <a:schemeClr val="dk1"/>
              </a:solidFill>
              <a:effectLst/>
              <a:latin typeface="+mj-lt"/>
              <a:ea typeface="+mn-ea"/>
              <a:cs typeface="+mn-cs"/>
            </a:rPr>
            <a:t>STEP 1: INPUTS Sheet (The Assessment)</a:t>
          </a:r>
          <a:endParaRPr lang="en-US" sz="1100" b="0" i="0">
            <a:solidFill>
              <a:schemeClr val="dk1"/>
            </a:solidFill>
            <a:effectLst/>
            <a:latin typeface="+mj-lt"/>
            <a:ea typeface="+mn-ea"/>
            <a:cs typeface="+mn-cs"/>
          </a:endParaRPr>
        </a:p>
        <a:p>
          <a:r>
            <a:rPr lang="en-US" sz="1100" b="0" i="0">
              <a:solidFill>
                <a:schemeClr val="dk1"/>
              </a:solidFill>
              <a:effectLst/>
              <a:latin typeface="+mj-lt"/>
              <a:ea typeface="+mn-ea"/>
              <a:cs typeface="+mn-cs"/>
            </a:rPr>
            <a:t>Enter your </a:t>
          </a:r>
          <a:r>
            <a:rPr lang="en-US" sz="1100" b="1" i="0">
              <a:solidFill>
                <a:schemeClr val="dk1"/>
              </a:solidFill>
              <a:effectLst/>
              <a:latin typeface="+mj-lt"/>
              <a:ea typeface="+mn-ea"/>
              <a:cs typeface="+mn-cs"/>
            </a:rPr>
            <a:t>Weights</a:t>
          </a:r>
          <a:r>
            <a:rPr lang="en-US" sz="1100" b="0" i="0">
              <a:solidFill>
                <a:schemeClr val="dk1"/>
              </a:solidFill>
              <a:effectLst/>
              <a:latin typeface="+mj-lt"/>
              <a:ea typeface="+mn-ea"/>
              <a:cs typeface="+mn-cs"/>
            </a:rPr>
            <a:t> (Column B) and </a:t>
          </a:r>
          <a:r>
            <a:rPr lang="en-US" sz="1100" b="1" i="0">
              <a:solidFill>
                <a:schemeClr val="dk1"/>
              </a:solidFill>
              <a:effectLst/>
              <a:latin typeface="+mj-lt"/>
              <a:ea typeface="+mn-ea"/>
              <a:cs typeface="+mn-cs"/>
            </a:rPr>
            <a:t>Scores</a:t>
          </a:r>
          <a:r>
            <a:rPr lang="en-US" sz="1100" b="0" i="0">
              <a:solidFill>
                <a:schemeClr val="dk1"/>
              </a:solidFill>
              <a:effectLst/>
              <a:latin typeface="+mj-lt"/>
              <a:ea typeface="+mn-ea"/>
              <a:cs typeface="+mn-cs"/>
            </a:rPr>
            <a:t> (Column C).</a:t>
          </a:r>
        </a:p>
        <a:p>
          <a:r>
            <a:rPr lang="en-US" sz="1100" b="0" i="1">
              <a:solidFill>
                <a:srgbClr val="C00000"/>
              </a:solidFill>
              <a:effectLst/>
              <a:latin typeface="+mj-lt"/>
              <a:ea typeface="+mn-ea"/>
              <a:cs typeface="+mn-cs"/>
            </a:rPr>
            <a:t>See Section 3 below for a detailed guide on how to score.</a:t>
          </a:r>
        </a:p>
        <a:p>
          <a:endParaRPr lang="en-US" sz="1100" b="0" i="0">
            <a:solidFill>
              <a:schemeClr val="dk1"/>
            </a:solidFill>
            <a:effectLst/>
            <a:latin typeface="+mj-lt"/>
            <a:ea typeface="+mn-ea"/>
            <a:cs typeface="+mn-cs"/>
          </a:endParaRPr>
        </a:p>
        <a:p>
          <a:r>
            <a:rPr lang="en-US" sz="1100" b="1" i="0">
              <a:solidFill>
                <a:schemeClr val="dk1"/>
              </a:solidFill>
              <a:effectLst/>
              <a:latin typeface="+mj-lt"/>
              <a:ea typeface="+mn-ea"/>
              <a:cs typeface="+mn-cs"/>
            </a:rPr>
            <a:t>STEP 2: RESULTS Sheet (The Ranking)</a:t>
          </a:r>
          <a:endParaRPr lang="en-US" sz="1100" b="0" i="0">
            <a:solidFill>
              <a:schemeClr val="dk1"/>
            </a:solidFill>
            <a:effectLst/>
            <a:latin typeface="+mj-lt"/>
            <a:ea typeface="+mn-ea"/>
            <a:cs typeface="+mn-cs"/>
          </a:endParaRPr>
        </a:p>
        <a:p>
          <a:r>
            <a:rPr lang="en-US" sz="1100" b="0" i="0">
              <a:solidFill>
                <a:schemeClr val="dk1"/>
              </a:solidFill>
              <a:effectLst/>
              <a:latin typeface="+mj-lt"/>
              <a:ea typeface="+mn-ea"/>
              <a:cs typeface="+mn-cs"/>
            </a:rPr>
            <a:t>View the automatic ranking of the 10 BMAs.</a:t>
          </a:r>
        </a:p>
        <a:p>
          <a:r>
            <a:rPr lang="en-US" sz="1100" b="0" i="0">
              <a:solidFill>
                <a:schemeClr val="dk1"/>
              </a:solidFill>
              <a:effectLst/>
              <a:latin typeface="+mj-lt"/>
              <a:ea typeface="+mn-ea"/>
              <a:cs typeface="+mn-cs"/>
            </a:rPr>
            <a:t>The "Score" represents the mathematical fit (0 to 1) between your territory and the BMA.</a:t>
          </a:r>
        </a:p>
        <a:p>
          <a:endParaRPr lang="en-US" sz="1100" b="0" i="0">
            <a:solidFill>
              <a:schemeClr val="dk1"/>
            </a:solidFill>
            <a:effectLst/>
            <a:latin typeface="+mj-lt"/>
            <a:ea typeface="+mn-ea"/>
            <a:cs typeface="+mn-cs"/>
          </a:endParaRPr>
        </a:p>
        <a:p>
          <a:r>
            <a:rPr lang="en-US" sz="1100" b="1" i="0">
              <a:solidFill>
                <a:schemeClr val="dk1"/>
              </a:solidFill>
              <a:effectLst/>
              <a:latin typeface="+mj-lt"/>
              <a:ea typeface="+mn-ea"/>
              <a:cs typeface="+mn-cs"/>
            </a:rPr>
            <a:t>STEP 3: ASSESSMENTS Sheet (The Diagnostics)</a:t>
          </a:r>
          <a:endParaRPr lang="en-US" sz="1100" b="0" i="0">
            <a:solidFill>
              <a:schemeClr val="dk1"/>
            </a:solidFill>
            <a:effectLst/>
            <a:latin typeface="+mj-lt"/>
            <a:ea typeface="+mn-ea"/>
            <a:cs typeface="+mn-cs"/>
          </a:endParaRPr>
        </a:p>
        <a:p>
          <a:r>
            <a:rPr lang="en-US" sz="1100" b="1" i="0">
              <a:solidFill>
                <a:schemeClr val="dk1"/>
              </a:solidFill>
              <a:effectLst/>
              <a:latin typeface="+mj-lt"/>
              <a:ea typeface="+mn-ea"/>
              <a:cs typeface="+mn-cs"/>
            </a:rPr>
            <a:t>Relative Score:</a:t>
          </a:r>
          <a:r>
            <a:rPr lang="en-US" sz="1100" b="0" i="0">
              <a:solidFill>
                <a:schemeClr val="dk1"/>
              </a:solidFill>
              <a:effectLst/>
              <a:latin typeface="+mj-lt"/>
              <a:ea typeface="+mn-ea"/>
              <a:cs typeface="+mn-cs"/>
            </a:rPr>
            <a:t> How close is this BMA to the best possible option?</a:t>
          </a:r>
        </a:p>
        <a:p>
          <a:r>
            <a:rPr lang="en-US" sz="1100" b="1" i="0">
              <a:solidFill>
                <a:schemeClr val="dk1"/>
              </a:solidFill>
              <a:effectLst/>
              <a:latin typeface="+mj-lt"/>
              <a:ea typeface="+mn-ea"/>
              <a:cs typeface="+mn-cs"/>
            </a:rPr>
            <a:t>Top Contributors:</a:t>
          </a:r>
          <a:r>
            <a:rPr lang="en-US" sz="1100" b="0" i="0">
              <a:solidFill>
                <a:schemeClr val="dk1"/>
              </a:solidFill>
              <a:effectLst/>
              <a:latin typeface="+mj-lt"/>
              <a:ea typeface="+mn-ea"/>
              <a:cs typeface="+mn-cs"/>
            </a:rPr>
            <a:t> Which of your territory's strengths are driving this result?</a:t>
          </a:r>
        </a:p>
        <a:p>
          <a:r>
            <a:rPr lang="en-US" sz="1100" b="1" i="0">
              <a:solidFill>
                <a:schemeClr val="dk1"/>
              </a:solidFill>
              <a:effectLst/>
              <a:latin typeface="+mj-lt"/>
              <a:ea typeface="+mn-ea"/>
              <a:cs typeface="+mn-cs"/>
            </a:rPr>
            <a:t>Watch-outs:</a:t>
          </a:r>
          <a:r>
            <a:rPr lang="en-US" sz="1100" b="0" i="0">
              <a:solidFill>
                <a:schemeClr val="dk1"/>
              </a:solidFill>
              <a:effectLst/>
              <a:latin typeface="+mj-lt"/>
              <a:ea typeface="+mn-ea"/>
              <a:cs typeface="+mn-cs"/>
            </a:rPr>
            <a:t> A crucial risk analysis. It flags concepts where the BMA </a:t>
          </a:r>
          <a:r>
            <a:rPr lang="en-US" sz="1100" b="0" i="1">
              <a:solidFill>
                <a:schemeClr val="dk1"/>
              </a:solidFill>
              <a:effectLst/>
              <a:latin typeface="+mj-lt"/>
              <a:ea typeface="+mn-ea"/>
              <a:cs typeface="+mn-cs"/>
            </a:rPr>
            <a:t>requires</a:t>
          </a:r>
          <a:r>
            <a:rPr lang="en-US" sz="1100" b="0" i="0">
              <a:solidFill>
                <a:schemeClr val="dk1"/>
              </a:solidFill>
              <a:effectLst/>
              <a:latin typeface="+mj-lt"/>
              <a:ea typeface="+mn-ea"/>
              <a:cs typeface="+mn-cs"/>
            </a:rPr>
            <a:t> high performance (Suitability ≥ 0.6) but your territory is currently </a:t>
          </a:r>
          <a:r>
            <a:rPr lang="en-US" sz="1100" b="0" i="1">
              <a:solidFill>
                <a:schemeClr val="dk1"/>
              </a:solidFill>
              <a:effectLst/>
              <a:latin typeface="+mj-lt"/>
              <a:ea typeface="+mn-ea"/>
              <a:cs typeface="+mn-cs"/>
            </a:rPr>
            <a:t>weak</a:t>
          </a:r>
          <a:r>
            <a:rPr lang="en-US" sz="1100" b="0" i="0">
              <a:solidFill>
                <a:schemeClr val="dk1"/>
              </a:solidFill>
              <a:effectLst/>
              <a:latin typeface="+mj-lt"/>
              <a:ea typeface="+mn-ea"/>
              <a:cs typeface="+mn-cs"/>
            </a:rPr>
            <a:t> (Weighted Score ≤ 0.06).</a:t>
          </a:r>
        </a:p>
        <a:p>
          <a:r>
            <a:rPr lang="en-US" sz="1100" b="1" i="0">
              <a:solidFill>
                <a:schemeClr val="dk1"/>
              </a:solidFill>
              <a:effectLst/>
              <a:latin typeface="+mj-lt"/>
              <a:ea typeface="+mn-ea"/>
              <a:cs typeface="+mn-cs"/>
            </a:rPr>
            <a:t>Profile:</a:t>
          </a:r>
          <a:r>
            <a:rPr lang="en-US" sz="1100" b="0" i="0">
              <a:solidFill>
                <a:schemeClr val="dk1"/>
              </a:solidFill>
              <a:effectLst/>
              <a:latin typeface="+mj-lt"/>
              <a:ea typeface="+mn-ea"/>
              <a:cs typeface="+mn-cs"/>
            </a:rPr>
            <a:t> A quick quality label (Excellent, Very Good, Promising, Weak).</a:t>
          </a:r>
        </a:p>
        <a:p>
          <a:r>
            <a:rPr lang="en-US" sz="1100" b="1" i="0">
              <a:solidFill>
                <a:schemeClr val="dk1"/>
              </a:solidFill>
              <a:effectLst/>
              <a:latin typeface="+mj-lt"/>
              <a:ea typeface="+mn-ea"/>
              <a:cs typeface="+mn-cs"/>
            </a:rPr>
            <a:t>Dashboard:</a:t>
          </a:r>
          <a:r>
            <a:rPr lang="en-US" sz="1100" b="0" i="0">
              <a:solidFill>
                <a:schemeClr val="dk1"/>
              </a:solidFill>
              <a:effectLst/>
              <a:latin typeface="+mj-lt"/>
              <a:ea typeface="+mn-ea"/>
              <a:cs typeface="+mn-cs"/>
            </a:rPr>
            <a:t> Where you find an overview on the BMAs overall score for the territory, and the 3</a:t>
          </a:r>
          <a:r>
            <a:rPr lang="en-US" sz="1100" b="0" i="0" baseline="0">
              <a:solidFill>
                <a:schemeClr val="dk1"/>
              </a:solidFill>
              <a:effectLst/>
              <a:latin typeface="+mj-lt"/>
              <a:ea typeface="+mn-ea"/>
              <a:cs typeface="+mn-cs"/>
            </a:rPr>
            <a:t> </a:t>
          </a:r>
          <a:r>
            <a:rPr lang="en-US" sz="1100" b="0" i="0">
              <a:solidFill>
                <a:schemeClr val="dk1"/>
              </a:solidFill>
              <a:effectLst/>
              <a:latin typeface="+mj-lt"/>
              <a:ea typeface="+mn-ea"/>
              <a:cs typeface="+mn-cs"/>
            </a:rPr>
            <a:t>main territorial factors contributing to the score (select the BMA name to see the factors!)</a:t>
          </a:r>
          <a:br>
            <a:rPr lang="en-US" sz="1400">
              <a:latin typeface="+mj-lt"/>
            </a:rPr>
          </a:br>
          <a:r>
            <a:rPr lang="en-US" sz="1100" b="0" i="1">
              <a:solidFill>
                <a:srgbClr val="C00000"/>
              </a:solidFill>
              <a:effectLst/>
              <a:latin typeface="+mj-lt"/>
              <a:ea typeface="+mn-ea"/>
              <a:cs typeface="+mn-cs"/>
            </a:rPr>
            <a:t>Note: all the shaded cells report fixed or calculated value that you do not need to change </a:t>
          </a:r>
        </a:p>
        <a:p>
          <a:endParaRPr lang="en-US" sz="1100" b="1" i="0">
            <a:solidFill>
              <a:schemeClr val="tx2">
                <a:lumMod val="75000"/>
                <a:lumOff val="25000"/>
              </a:schemeClr>
            </a:solidFill>
            <a:effectLst/>
            <a:latin typeface="+mj-lt"/>
            <a:ea typeface="+mn-ea"/>
            <a:cs typeface="+mn-cs"/>
          </a:endParaRPr>
        </a:p>
        <a:p>
          <a:r>
            <a:rPr lang="en-US" sz="1100" b="1" i="0">
              <a:solidFill>
                <a:schemeClr val="tx2">
                  <a:lumMod val="75000"/>
                  <a:lumOff val="25000"/>
                </a:schemeClr>
              </a:solidFill>
              <a:effectLst/>
              <a:latin typeface="+mj-lt"/>
              <a:ea typeface="+mn-ea"/>
              <a:cs typeface="+mn-cs"/>
            </a:rPr>
            <a:t>3. USER GUIDE: SCORING &amp; WEIGHTING</a:t>
          </a:r>
        </a:p>
        <a:p>
          <a:endParaRPr lang="en-US" sz="1100" b="1" i="0">
            <a:solidFill>
              <a:schemeClr val="dk1"/>
            </a:solidFill>
            <a:effectLst/>
            <a:latin typeface="+mj-lt"/>
            <a:ea typeface="+mn-ea"/>
            <a:cs typeface="+mn-cs"/>
          </a:endParaRPr>
        </a:p>
        <a:p>
          <a:r>
            <a:rPr lang="en-US" sz="1100" b="1" i="0">
              <a:solidFill>
                <a:schemeClr val="dk1"/>
              </a:solidFill>
              <a:effectLst/>
              <a:latin typeface="+mj-lt"/>
              <a:ea typeface="+mn-ea"/>
              <a:cs typeface="+mn-cs"/>
            </a:rPr>
            <a:t>A. Setting Weights (Column B)</a:t>
          </a:r>
        </a:p>
        <a:p>
          <a:r>
            <a:rPr lang="en-US" sz="1100" b="0" i="1">
              <a:solidFill>
                <a:schemeClr val="dk1"/>
              </a:solidFill>
              <a:effectLst/>
              <a:latin typeface="+mj-lt"/>
              <a:ea typeface="+mn-ea"/>
              <a:cs typeface="+mn-cs"/>
            </a:rPr>
            <a:t>"What is our strategic priority?"</a:t>
          </a:r>
          <a:br>
            <a:rPr lang="en-US" sz="1100" b="0" i="0">
              <a:solidFill>
                <a:schemeClr val="dk1"/>
              </a:solidFill>
              <a:effectLst/>
              <a:latin typeface="+mj-lt"/>
              <a:ea typeface="+mn-ea"/>
              <a:cs typeface="+mn-cs"/>
            </a:rPr>
          </a:br>
          <a:r>
            <a:rPr lang="en-US" sz="1100" b="0" i="0">
              <a:solidFill>
                <a:schemeClr val="dk1"/>
              </a:solidFill>
              <a:effectLst/>
              <a:latin typeface="+mj-lt"/>
              <a:ea typeface="+mn-ea"/>
              <a:cs typeface="+mn-cs"/>
            </a:rPr>
            <a:t>You have a total "budget" of </a:t>
          </a:r>
          <a:r>
            <a:rPr lang="en-US" sz="1100" b="1" i="0">
              <a:solidFill>
                <a:schemeClr val="dk1"/>
              </a:solidFill>
              <a:effectLst/>
              <a:latin typeface="+mj-lt"/>
              <a:ea typeface="+mn-ea"/>
              <a:cs typeface="+mn-cs"/>
            </a:rPr>
            <a:t>1.00</a:t>
          </a:r>
          <a:r>
            <a:rPr lang="en-US" sz="1100" b="0" i="0">
              <a:solidFill>
                <a:schemeClr val="dk1"/>
              </a:solidFill>
              <a:effectLst/>
              <a:latin typeface="+mj-lt"/>
              <a:ea typeface="+mn-ea"/>
              <a:cs typeface="+mn-cs"/>
            </a:rPr>
            <a:t> to distribute across the 7 concepts.</a:t>
          </a:r>
        </a:p>
        <a:p>
          <a:r>
            <a:rPr lang="en-US" sz="1100" b="1" i="0">
              <a:solidFill>
                <a:schemeClr val="dk1"/>
              </a:solidFill>
              <a:effectLst/>
              <a:latin typeface="+mj-lt"/>
              <a:ea typeface="+mn-ea"/>
              <a:cs typeface="+mn-cs"/>
            </a:rPr>
            <a:t>High Weight (0.20 - 0.30):</a:t>
          </a:r>
          <a:r>
            <a:rPr lang="en-US" sz="1100" b="0" i="0">
              <a:solidFill>
                <a:schemeClr val="dk1"/>
              </a:solidFill>
              <a:effectLst/>
              <a:latin typeface="+mj-lt"/>
              <a:ea typeface="+mn-ea"/>
              <a:cs typeface="+mn-cs"/>
            </a:rPr>
            <a:t> Critical factors. Failure here means the project fails.</a:t>
          </a:r>
        </a:p>
        <a:p>
          <a:r>
            <a:rPr lang="en-US" sz="1100" b="1" i="0">
              <a:solidFill>
                <a:schemeClr val="dk1"/>
              </a:solidFill>
              <a:effectLst/>
              <a:latin typeface="+mj-lt"/>
              <a:ea typeface="+mn-ea"/>
              <a:cs typeface="+mn-cs"/>
            </a:rPr>
            <a:t>Medium Weight (0.15):</a:t>
          </a:r>
          <a:r>
            <a:rPr lang="en-US" sz="1100" b="0" i="0">
              <a:solidFill>
                <a:schemeClr val="dk1"/>
              </a:solidFill>
              <a:effectLst/>
              <a:latin typeface="+mj-lt"/>
              <a:ea typeface="+mn-ea"/>
              <a:cs typeface="+mn-cs"/>
            </a:rPr>
            <a:t> Important, but minor weaknesses can be managed.</a:t>
          </a:r>
        </a:p>
        <a:p>
          <a:r>
            <a:rPr lang="en-US" sz="1100" b="1" i="0">
              <a:solidFill>
                <a:schemeClr val="dk1"/>
              </a:solidFill>
              <a:effectLst/>
              <a:latin typeface="+mj-lt"/>
              <a:ea typeface="+mn-ea"/>
              <a:cs typeface="+mn-cs"/>
            </a:rPr>
            <a:t>Low Weight (0.05 - 0.10):</a:t>
          </a:r>
          <a:r>
            <a:rPr lang="en-US" sz="1100" b="0" i="0">
              <a:solidFill>
                <a:schemeClr val="dk1"/>
              </a:solidFill>
              <a:effectLst/>
              <a:latin typeface="+mj-lt"/>
              <a:ea typeface="+mn-ea"/>
              <a:cs typeface="+mn-cs"/>
            </a:rPr>
            <a:t> Not a priority for the current strategy.</a:t>
          </a:r>
        </a:p>
        <a:p>
          <a:r>
            <a:rPr lang="en-US" sz="1100" b="0" i="1">
              <a:solidFill>
                <a:srgbClr val="C00000"/>
              </a:solidFill>
              <a:effectLst/>
              <a:latin typeface="+mj-lt"/>
              <a:ea typeface="+mn-ea"/>
              <a:cs typeface="+mn-cs"/>
            </a:rPr>
            <a:t>Check: Ensure cell B10 shows</a:t>
          </a:r>
          <a:r>
            <a:rPr lang="en-US" sz="1100" b="0" i="1" baseline="0">
              <a:solidFill>
                <a:srgbClr val="C00000"/>
              </a:solidFill>
              <a:effectLst/>
              <a:latin typeface="+mj-lt"/>
              <a:ea typeface="+mn-ea"/>
              <a:cs typeface="+mn-cs"/>
            </a:rPr>
            <a:t> </a:t>
          </a:r>
          <a:r>
            <a:rPr lang="en-US" sz="1100" b="0" i="1">
              <a:solidFill>
                <a:srgbClr val="C00000"/>
              </a:solidFill>
              <a:effectLst/>
              <a:latin typeface="+mj-lt"/>
              <a:ea typeface="+mn-ea"/>
              <a:cs typeface="+mn-cs"/>
            </a:rPr>
            <a:t>sum = 1.00.</a:t>
          </a:r>
        </a:p>
        <a:p>
          <a:endParaRPr lang="en-US" sz="1100" b="0" i="0">
            <a:solidFill>
              <a:schemeClr val="dk1"/>
            </a:solidFill>
            <a:effectLst/>
            <a:latin typeface="+mj-lt"/>
            <a:ea typeface="+mn-ea"/>
            <a:cs typeface="+mn-cs"/>
          </a:endParaRPr>
        </a:p>
        <a:p>
          <a:r>
            <a:rPr lang="en-US" sz="1100" b="1" i="0">
              <a:solidFill>
                <a:schemeClr val="dk1"/>
              </a:solidFill>
              <a:effectLst/>
              <a:latin typeface="+mj-lt"/>
              <a:ea typeface="+mn-ea"/>
              <a:cs typeface="+mn-cs"/>
            </a:rPr>
            <a:t>B. Setting Scores (Column C)</a:t>
          </a:r>
        </a:p>
        <a:p>
          <a:r>
            <a:rPr lang="en-US" sz="1100" b="0" i="1">
              <a:solidFill>
                <a:schemeClr val="dk1"/>
              </a:solidFill>
              <a:effectLst/>
              <a:latin typeface="+mj-lt"/>
              <a:ea typeface="+mn-ea"/>
              <a:cs typeface="+mn-cs"/>
            </a:rPr>
            <a:t>"How does our territory perform today?"</a:t>
          </a:r>
          <a:br>
            <a:rPr lang="en-US" sz="1100" b="0" i="0">
              <a:solidFill>
                <a:schemeClr val="dk1"/>
              </a:solidFill>
              <a:effectLst/>
              <a:latin typeface="+mj-lt"/>
              <a:ea typeface="+mn-ea"/>
              <a:cs typeface="+mn-cs"/>
            </a:rPr>
          </a:br>
          <a:r>
            <a:rPr lang="en-US" sz="1100" b="0" i="0">
              <a:solidFill>
                <a:schemeClr val="dk1"/>
              </a:solidFill>
              <a:effectLst/>
              <a:latin typeface="+mj-lt"/>
              <a:ea typeface="+mn-ea"/>
              <a:cs typeface="+mn-cs"/>
            </a:rPr>
            <a:t>Rate your territory from </a:t>
          </a:r>
          <a:r>
            <a:rPr lang="en-US" sz="1100" b="1" i="0">
              <a:solidFill>
                <a:schemeClr val="dk1"/>
              </a:solidFill>
              <a:effectLst/>
              <a:latin typeface="+mj-lt"/>
              <a:ea typeface="+mn-ea"/>
              <a:cs typeface="+mn-cs"/>
            </a:rPr>
            <a:t>1 (Weak)</a:t>
          </a:r>
          <a:r>
            <a:rPr lang="en-US" sz="1100" b="0" i="0">
              <a:solidFill>
                <a:schemeClr val="dk1"/>
              </a:solidFill>
              <a:effectLst/>
              <a:latin typeface="+mj-lt"/>
              <a:ea typeface="+mn-ea"/>
              <a:cs typeface="+mn-cs"/>
            </a:rPr>
            <a:t> to </a:t>
          </a:r>
          <a:r>
            <a:rPr lang="en-US" sz="1100" b="1" i="0">
              <a:solidFill>
                <a:schemeClr val="dk1"/>
              </a:solidFill>
              <a:effectLst/>
              <a:latin typeface="+mj-lt"/>
              <a:ea typeface="+mn-ea"/>
              <a:cs typeface="+mn-cs"/>
            </a:rPr>
            <a:t>5 (Strong)</a:t>
          </a:r>
          <a:r>
            <a:rPr lang="en-US" sz="1100" b="0" i="0">
              <a:solidFill>
                <a:schemeClr val="dk1"/>
              </a:solidFill>
              <a:effectLst/>
              <a:latin typeface="+mj-lt"/>
              <a:ea typeface="+mn-ea"/>
              <a:cs typeface="+mn-cs"/>
            </a:rPr>
            <a:t>.</a:t>
          </a:r>
          <a:br>
            <a:rPr lang="en-US" sz="1100" b="0" i="0">
              <a:solidFill>
                <a:schemeClr val="dk1"/>
              </a:solidFill>
              <a:effectLst/>
              <a:latin typeface="+mj-lt"/>
              <a:ea typeface="+mn-ea"/>
              <a:cs typeface="+mn-cs"/>
            </a:rPr>
          </a:br>
          <a:r>
            <a:rPr lang="en-US" sz="1100" b="0" i="1">
              <a:solidFill>
                <a:srgbClr val="C00000"/>
              </a:solidFill>
              <a:effectLst/>
              <a:latin typeface="+mj-lt"/>
              <a:ea typeface="+mn-ea"/>
              <a:cs typeface="+mn-cs"/>
            </a:rPr>
            <a:t>Note: A score of 5 always indicates a "Favorable Condition" for business.</a:t>
          </a:r>
        </a:p>
        <a:p>
          <a:endParaRPr lang="en-US" sz="1100" b="0" i="0">
            <a:solidFill>
              <a:schemeClr val="dk1"/>
            </a:solidFill>
            <a:effectLst/>
            <a:latin typeface="+mj-lt"/>
            <a:ea typeface="+mn-ea"/>
            <a:cs typeface="+mn-cs"/>
          </a:endParaRPr>
        </a:p>
        <a:p>
          <a:r>
            <a:rPr lang="en-US" sz="1100" b="1" i="0" u="sng">
              <a:solidFill>
                <a:schemeClr val="dk1"/>
              </a:solidFill>
              <a:effectLst/>
              <a:latin typeface="+mj-lt"/>
              <a:ea typeface="+mn-ea"/>
              <a:cs typeface="+mn-cs"/>
            </a:rPr>
            <a:t>1. Ecosystem Services Offered</a:t>
          </a:r>
          <a:endParaRPr lang="en-US" sz="1100" b="0" i="0" u="sng">
            <a:solidFill>
              <a:schemeClr val="dk1"/>
            </a:solidFill>
            <a:effectLst/>
            <a:latin typeface="+mj-lt"/>
            <a:ea typeface="+mn-ea"/>
            <a:cs typeface="+mn-cs"/>
          </a:endParaRPr>
        </a:p>
        <a:p>
          <a:r>
            <a:rPr lang="en-US" sz="1100" b="1" i="0">
              <a:solidFill>
                <a:schemeClr val="dk1"/>
              </a:solidFill>
              <a:effectLst/>
              <a:latin typeface="+mj-lt"/>
              <a:ea typeface="+mn-ea"/>
              <a:cs typeface="+mn-cs"/>
            </a:rPr>
            <a:t>1 (Low):</a:t>
          </a:r>
          <a:r>
            <a:rPr lang="en-US" sz="1100" b="0" i="0">
              <a:solidFill>
                <a:schemeClr val="dk1"/>
              </a:solidFill>
              <a:effectLst/>
              <a:latin typeface="+mj-lt"/>
              <a:ea typeface="+mn-ea"/>
              <a:cs typeface="+mn-cs"/>
            </a:rPr>
            <a:t> Monoculture, degraded land, or low biodiversity value.</a:t>
          </a:r>
        </a:p>
        <a:p>
          <a:r>
            <a:rPr lang="en-US" sz="1100" b="1" i="0">
              <a:solidFill>
                <a:schemeClr val="dk1"/>
              </a:solidFill>
              <a:effectLst/>
              <a:latin typeface="+mj-lt"/>
              <a:ea typeface="+mn-ea"/>
              <a:cs typeface="+mn-cs"/>
            </a:rPr>
            <a:t>3 (Med):</a:t>
          </a:r>
          <a:r>
            <a:rPr lang="en-US" sz="1100" b="0" i="0">
              <a:solidFill>
                <a:schemeClr val="dk1"/>
              </a:solidFill>
              <a:effectLst/>
              <a:latin typeface="+mj-lt"/>
              <a:ea typeface="+mn-ea"/>
              <a:cs typeface="+mn-cs"/>
            </a:rPr>
            <a:t> Average forest health; standard timber production; some recreational value.</a:t>
          </a:r>
        </a:p>
        <a:p>
          <a:r>
            <a:rPr lang="en-US" sz="1100" b="1" i="0">
              <a:solidFill>
                <a:schemeClr val="dk1"/>
              </a:solidFill>
              <a:effectLst/>
              <a:latin typeface="+mj-lt"/>
              <a:ea typeface="+mn-ea"/>
              <a:cs typeface="+mn-cs"/>
            </a:rPr>
            <a:t>5 (High):</a:t>
          </a:r>
          <a:r>
            <a:rPr lang="en-US" sz="1100" b="0" i="0">
              <a:solidFill>
                <a:schemeClr val="dk1"/>
              </a:solidFill>
              <a:effectLst/>
              <a:latin typeface="+mj-lt"/>
              <a:ea typeface="+mn-ea"/>
              <a:cs typeface="+mn-cs"/>
            </a:rPr>
            <a:t> High-value biodiversity, certified forest (FSC/PEFC), unique landscape, or high carbon absorption verified.</a:t>
          </a:r>
        </a:p>
        <a:p>
          <a:endParaRPr lang="en-US" sz="1100" b="1" i="0">
            <a:solidFill>
              <a:schemeClr val="dk1"/>
            </a:solidFill>
            <a:effectLst/>
            <a:latin typeface="+mj-lt"/>
            <a:ea typeface="+mn-ea"/>
            <a:cs typeface="+mn-cs"/>
          </a:endParaRPr>
        </a:p>
        <a:p>
          <a:r>
            <a:rPr lang="en-US" sz="1100" b="1" i="0" u="sng">
              <a:solidFill>
                <a:schemeClr val="dk1"/>
              </a:solidFill>
              <a:effectLst/>
              <a:latin typeface="+mj-lt"/>
              <a:ea typeface="+mn-ea"/>
              <a:cs typeface="+mn-cs"/>
            </a:rPr>
            <a:t>2. Local Demand</a:t>
          </a:r>
          <a:endParaRPr lang="en-US" sz="1100" b="0" i="0" u="sng">
            <a:solidFill>
              <a:schemeClr val="dk1"/>
            </a:solidFill>
            <a:effectLst/>
            <a:latin typeface="+mj-lt"/>
            <a:ea typeface="+mn-ea"/>
            <a:cs typeface="+mn-cs"/>
          </a:endParaRPr>
        </a:p>
        <a:p>
          <a:r>
            <a:rPr lang="en-US" sz="1100" b="1" i="0">
              <a:solidFill>
                <a:schemeClr val="dk1"/>
              </a:solidFill>
              <a:effectLst/>
              <a:latin typeface="+mj-lt"/>
              <a:ea typeface="+mn-ea"/>
              <a:cs typeface="+mn-cs"/>
            </a:rPr>
            <a:t>1 (Low):</a:t>
          </a:r>
          <a:r>
            <a:rPr lang="en-US" sz="1100" b="0" i="0">
              <a:solidFill>
                <a:schemeClr val="dk1"/>
              </a:solidFill>
              <a:effectLst/>
              <a:latin typeface="+mj-lt"/>
              <a:ea typeface="+mn-ea"/>
              <a:cs typeface="+mn-cs"/>
            </a:rPr>
            <a:t> Remote area; no tourism; locals unwilling to pay for services.</a:t>
          </a:r>
        </a:p>
        <a:p>
          <a:r>
            <a:rPr lang="en-US" sz="1100" b="1" i="0">
              <a:solidFill>
                <a:schemeClr val="dk1"/>
              </a:solidFill>
              <a:effectLst/>
              <a:latin typeface="+mj-lt"/>
              <a:ea typeface="+mn-ea"/>
              <a:cs typeface="+mn-cs"/>
            </a:rPr>
            <a:t>3 (Med):</a:t>
          </a:r>
          <a:r>
            <a:rPr lang="en-US" sz="1100" b="0" i="0">
              <a:solidFill>
                <a:schemeClr val="dk1"/>
              </a:solidFill>
              <a:effectLst/>
              <a:latin typeface="+mj-lt"/>
              <a:ea typeface="+mn-ea"/>
              <a:cs typeface="+mn-cs"/>
            </a:rPr>
            <a:t> Seasonal tourism exists; some local interest in firewood/products.</a:t>
          </a:r>
        </a:p>
        <a:p>
          <a:r>
            <a:rPr lang="en-US" sz="1100" b="1" i="0">
              <a:solidFill>
                <a:schemeClr val="dk1"/>
              </a:solidFill>
              <a:effectLst/>
              <a:latin typeface="+mj-lt"/>
              <a:ea typeface="+mn-ea"/>
              <a:cs typeface="+mn-cs"/>
            </a:rPr>
            <a:t>5 (High):</a:t>
          </a:r>
          <a:r>
            <a:rPr lang="en-US" sz="1100" b="0" i="0">
              <a:solidFill>
                <a:schemeClr val="dk1"/>
              </a:solidFill>
              <a:effectLst/>
              <a:latin typeface="+mj-lt"/>
              <a:ea typeface="+mn-ea"/>
              <a:cs typeface="+mn-cs"/>
            </a:rPr>
            <a:t> High tourist flux; strong demand for wellness/recreation; companies seeking CSR projects nearby.</a:t>
          </a:r>
        </a:p>
        <a:p>
          <a:endParaRPr lang="en-US" sz="1100" b="1" i="0">
            <a:solidFill>
              <a:schemeClr val="dk1"/>
            </a:solidFill>
            <a:effectLst/>
            <a:latin typeface="+mj-lt"/>
            <a:ea typeface="+mn-ea"/>
            <a:cs typeface="+mn-cs"/>
          </a:endParaRPr>
        </a:p>
        <a:p>
          <a:r>
            <a:rPr lang="en-US" sz="1100" b="1" i="0" u="sng">
              <a:solidFill>
                <a:schemeClr val="dk1"/>
              </a:solidFill>
              <a:effectLst/>
              <a:latin typeface="+mj-lt"/>
              <a:ea typeface="+mn-ea"/>
              <a:cs typeface="+mn-cs"/>
            </a:rPr>
            <a:t>3. Regulations &amp; Policies</a:t>
          </a:r>
          <a:endParaRPr lang="en-US" sz="1100" b="0" i="0" u="sng">
            <a:solidFill>
              <a:schemeClr val="dk1"/>
            </a:solidFill>
            <a:effectLst/>
            <a:latin typeface="+mj-lt"/>
            <a:ea typeface="+mn-ea"/>
            <a:cs typeface="+mn-cs"/>
          </a:endParaRPr>
        </a:p>
        <a:p>
          <a:r>
            <a:rPr lang="en-US" sz="1100" b="1" i="0">
              <a:solidFill>
                <a:schemeClr val="dk1"/>
              </a:solidFill>
              <a:effectLst/>
              <a:latin typeface="+mj-lt"/>
              <a:ea typeface="+mn-ea"/>
              <a:cs typeface="+mn-cs"/>
            </a:rPr>
            <a:t>1 (Low):</a:t>
          </a:r>
          <a:r>
            <a:rPr lang="en-US" sz="1100" b="0" i="0">
              <a:solidFill>
                <a:schemeClr val="dk1"/>
              </a:solidFill>
              <a:effectLst/>
              <a:latin typeface="+mj-lt"/>
              <a:ea typeface="+mn-ea"/>
              <a:cs typeface="+mn-cs"/>
            </a:rPr>
            <a:t> Restrictive laws; unclear property rights; no subsidies available.</a:t>
          </a:r>
        </a:p>
        <a:p>
          <a:r>
            <a:rPr lang="en-US" sz="1100" b="1" i="0">
              <a:solidFill>
                <a:schemeClr val="dk1"/>
              </a:solidFill>
              <a:effectLst/>
              <a:latin typeface="+mj-lt"/>
              <a:ea typeface="+mn-ea"/>
              <a:cs typeface="+mn-cs"/>
            </a:rPr>
            <a:t>3 (Med):</a:t>
          </a:r>
          <a:r>
            <a:rPr lang="en-US" sz="1100" b="0" i="0">
              <a:solidFill>
                <a:schemeClr val="dk1"/>
              </a:solidFill>
              <a:effectLst/>
              <a:latin typeface="+mj-lt"/>
              <a:ea typeface="+mn-ea"/>
              <a:cs typeface="+mn-cs"/>
            </a:rPr>
            <a:t> Standard regulations; obtaining permits is possible but slow.</a:t>
          </a:r>
        </a:p>
        <a:p>
          <a:r>
            <a:rPr lang="en-US" sz="1100" b="1" i="0">
              <a:solidFill>
                <a:schemeClr val="dk1"/>
              </a:solidFill>
              <a:effectLst/>
              <a:latin typeface="+mj-lt"/>
              <a:ea typeface="+mn-ea"/>
              <a:cs typeface="+mn-cs"/>
            </a:rPr>
            <a:t>5 (High):</a:t>
          </a:r>
          <a:r>
            <a:rPr lang="en-US" sz="1100" b="0" i="0">
              <a:solidFill>
                <a:schemeClr val="dk1"/>
              </a:solidFill>
              <a:effectLst/>
              <a:latin typeface="+mj-lt"/>
              <a:ea typeface="+mn-ea"/>
              <a:cs typeface="+mn-cs"/>
            </a:rPr>
            <a:t> Specific incentives exist (e.g., PES schemes); municipality is proactive and supportive.</a:t>
          </a:r>
        </a:p>
        <a:p>
          <a:endParaRPr lang="en-US" sz="1100" b="1" i="0">
            <a:solidFill>
              <a:schemeClr val="dk1"/>
            </a:solidFill>
            <a:effectLst/>
            <a:latin typeface="+mj-lt"/>
            <a:ea typeface="+mn-ea"/>
            <a:cs typeface="+mn-cs"/>
          </a:endParaRPr>
        </a:p>
        <a:p>
          <a:r>
            <a:rPr lang="en-US" sz="1100" b="1" i="0" u="sng">
              <a:solidFill>
                <a:schemeClr val="dk1"/>
              </a:solidFill>
              <a:effectLst/>
              <a:latin typeface="+mj-lt"/>
              <a:ea typeface="+mn-ea"/>
              <a:cs typeface="+mn-cs"/>
            </a:rPr>
            <a:t>4. Operating Costs (Efficiency)</a:t>
          </a:r>
          <a:br>
            <a:rPr lang="en-US" sz="1100" b="0" i="0">
              <a:solidFill>
                <a:schemeClr val="dk1"/>
              </a:solidFill>
              <a:effectLst/>
              <a:latin typeface="+mj-lt"/>
              <a:ea typeface="+mn-ea"/>
              <a:cs typeface="+mn-cs"/>
            </a:rPr>
          </a:br>
          <a:r>
            <a:rPr lang="en-US" sz="1100" b="1" i="1">
              <a:solidFill>
                <a:srgbClr val="C00000"/>
              </a:solidFill>
              <a:effectLst/>
              <a:latin typeface="+mj-lt"/>
              <a:ea typeface="+mn-ea"/>
              <a:cs typeface="+mn-cs"/>
            </a:rPr>
            <a:t>⚠️ Note: A High Score (5) means Costs are Low (Favorable).</a:t>
          </a:r>
          <a:endParaRPr lang="en-US" sz="1100" b="1" i="0">
            <a:solidFill>
              <a:srgbClr val="C00000"/>
            </a:solidFill>
            <a:effectLst/>
            <a:latin typeface="+mj-lt"/>
            <a:ea typeface="+mn-ea"/>
            <a:cs typeface="+mn-cs"/>
          </a:endParaRPr>
        </a:p>
        <a:p>
          <a:r>
            <a:rPr lang="en-US" sz="1100" b="1" i="0">
              <a:solidFill>
                <a:schemeClr val="dk1"/>
              </a:solidFill>
              <a:effectLst/>
              <a:latin typeface="+mj-lt"/>
              <a:ea typeface="+mn-ea"/>
              <a:cs typeface="+mn-cs"/>
            </a:rPr>
            <a:t>1 (Low Score):</a:t>
          </a:r>
          <a:r>
            <a:rPr lang="en-US" sz="1100" b="0" i="0">
              <a:solidFill>
                <a:schemeClr val="dk1"/>
              </a:solidFill>
              <a:effectLst/>
              <a:latin typeface="+mj-lt"/>
              <a:ea typeface="+mn-ea"/>
              <a:cs typeface="+mn-cs"/>
            </a:rPr>
            <a:t> Expensive to operate. Steep terrain, no roads, high energy/labor costs.</a:t>
          </a:r>
        </a:p>
        <a:p>
          <a:r>
            <a:rPr lang="en-US" sz="1100" b="1" i="0">
              <a:solidFill>
                <a:schemeClr val="dk1"/>
              </a:solidFill>
              <a:effectLst/>
              <a:latin typeface="+mj-lt"/>
              <a:ea typeface="+mn-ea"/>
              <a:cs typeface="+mn-cs"/>
            </a:rPr>
            <a:t>3 (Med Score):</a:t>
          </a:r>
          <a:r>
            <a:rPr lang="en-US" sz="1100" b="0" i="0">
              <a:solidFill>
                <a:schemeClr val="dk1"/>
              </a:solidFill>
              <a:effectLst/>
              <a:latin typeface="+mj-lt"/>
              <a:ea typeface="+mn-ea"/>
              <a:cs typeface="+mn-cs"/>
            </a:rPr>
            <a:t> Average costs; standard accessibility.</a:t>
          </a:r>
        </a:p>
        <a:p>
          <a:r>
            <a:rPr lang="en-US" sz="1100" b="1" i="0">
              <a:solidFill>
                <a:schemeClr val="dk1"/>
              </a:solidFill>
              <a:effectLst/>
              <a:latin typeface="+mj-lt"/>
              <a:ea typeface="+mn-ea"/>
              <a:cs typeface="+mn-cs"/>
            </a:rPr>
            <a:t>5 (High Score):</a:t>
          </a:r>
          <a:r>
            <a:rPr lang="en-US" sz="1100" b="0" i="0">
              <a:solidFill>
                <a:schemeClr val="dk1"/>
              </a:solidFill>
              <a:effectLst/>
              <a:latin typeface="+mj-lt"/>
              <a:ea typeface="+mn-ea"/>
              <a:cs typeface="+mn-cs"/>
            </a:rPr>
            <a:t> Very efficient. Good roads, flat terrain, volunteer labor available, or low management costs.</a:t>
          </a:r>
        </a:p>
        <a:p>
          <a:endParaRPr lang="en-US" sz="1100" b="1" i="0">
            <a:solidFill>
              <a:schemeClr val="dk1"/>
            </a:solidFill>
            <a:effectLst/>
            <a:latin typeface="+mj-lt"/>
            <a:ea typeface="+mn-ea"/>
            <a:cs typeface="+mn-cs"/>
          </a:endParaRPr>
        </a:p>
        <a:p>
          <a:r>
            <a:rPr lang="en-US" sz="1100" b="1" i="0" u="sng">
              <a:solidFill>
                <a:schemeClr val="dk1"/>
              </a:solidFill>
              <a:effectLst/>
              <a:latin typeface="+mj-lt"/>
              <a:ea typeface="+mn-ea"/>
              <a:cs typeface="+mn-cs"/>
            </a:rPr>
            <a:t>5. Governance &amp; Management</a:t>
          </a:r>
          <a:endParaRPr lang="en-US" sz="1100" b="0" i="0" u="sng">
            <a:solidFill>
              <a:schemeClr val="dk1"/>
            </a:solidFill>
            <a:effectLst/>
            <a:latin typeface="+mj-lt"/>
            <a:ea typeface="+mn-ea"/>
            <a:cs typeface="+mn-cs"/>
          </a:endParaRPr>
        </a:p>
        <a:p>
          <a:r>
            <a:rPr lang="en-US" sz="1100" b="1" i="0">
              <a:solidFill>
                <a:schemeClr val="dk1"/>
              </a:solidFill>
              <a:effectLst/>
              <a:latin typeface="+mj-lt"/>
              <a:ea typeface="+mn-ea"/>
              <a:cs typeface="+mn-cs"/>
            </a:rPr>
            <a:t>1 (Low):</a:t>
          </a:r>
          <a:r>
            <a:rPr lang="en-US" sz="1100" b="0" i="0">
              <a:solidFill>
                <a:schemeClr val="dk1"/>
              </a:solidFill>
              <a:effectLst/>
              <a:latin typeface="+mj-lt"/>
              <a:ea typeface="+mn-ea"/>
              <a:cs typeface="+mn-cs"/>
            </a:rPr>
            <a:t> High fragmentation (many small owners); conflicts; no management plan.</a:t>
          </a:r>
        </a:p>
        <a:p>
          <a:r>
            <a:rPr lang="en-US" sz="1100" b="1" i="0">
              <a:solidFill>
                <a:schemeClr val="dk1"/>
              </a:solidFill>
              <a:effectLst/>
              <a:latin typeface="+mj-lt"/>
              <a:ea typeface="+mn-ea"/>
              <a:cs typeface="+mn-cs"/>
            </a:rPr>
            <a:t>3 (Med):</a:t>
          </a:r>
          <a:r>
            <a:rPr lang="en-US" sz="1100" b="0" i="0">
              <a:solidFill>
                <a:schemeClr val="dk1"/>
              </a:solidFill>
              <a:effectLst/>
              <a:latin typeface="+mj-lt"/>
              <a:ea typeface="+mn-ea"/>
              <a:cs typeface="+mn-cs"/>
            </a:rPr>
            <a:t> Informal cooperation between neighbors; basic management plan exists.</a:t>
          </a:r>
        </a:p>
        <a:p>
          <a:r>
            <a:rPr lang="en-US" sz="1100" b="1" i="0">
              <a:solidFill>
                <a:schemeClr val="dk1"/>
              </a:solidFill>
              <a:effectLst/>
              <a:latin typeface="+mj-lt"/>
              <a:ea typeface="+mn-ea"/>
              <a:cs typeface="+mn-cs"/>
            </a:rPr>
            <a:t>5 (High):</a:t>
          </a:r>
          <a:r>
            <a:rPr lang="en-US" sz="1100" b="0" i="0">
              <a:solidFill>
                <a:schemeClr val="dk1"/>
              </a:solidFill>
              <a:effectLst/>
              <a:latin typeface="+mj-lt"/>
              <a:ea typeface="+mn-ea"/>
              <a:cs typeface="+mn-cs"/>
            </a:rPr>
            <a:t> Formal Association, Consortium, or Cooperative; strong leadership; shared management plan active.</a:t>
          </a:r>
        </a:p>
        <a:p>
          <a:endParaRPr lang="en-US" sz="1100" b="1" i="0">
            <a:solidFill>
              <a:schemeClr val="dk1"/>
            </a:solidFill>
            <a:effectLst/>
            <a:latin typeface="+mj-lt"/>
            <a:ea typeface="+mn-ea"/>
            <a:cs typeface="+mn-cs"/>
          </a:endParaRPr>
        </a:p>
        <a:p>
          <a:r>
            <a:rPr lang="en-US" sz="1100" b="1" i="0" u="sng">
              <a:solidFill>
                <a:schemeClr val="dk1"/>
              </a:solidFill>
              <a:effectLst/>
              <a:latin typeface="+mj-lt"/>
              <a:ea typeface="+mn-ea"/>
              <a:cs typeface="+mn-cs"/>
            </a:rPr>
            <a:t>6. Social Benefits</a:t>
          </a:r>
          <a:endParaRPr lang="en-US" sz="1100" b="0" i="0" u="sng">
            <a:solidFill>
              <a:schemeClr val="dk1"/>
            </a:solidFill>
            <a:effectLst/>
            <a:latin typeface="+mj-lt"/>
            <a:ea typeface="+mn-ea"/>
            <a:cs typeface="+mn-cs"/>
          </a:endParaRPr>
        </a:p>
        <a:p>
          <a:r>
            <a:rPr lang="en-US" sz="1100" b="1" i="0">
              <a:solidFill>
                <a:schemeClr val="dk1"/>
              </a:solidFill>
              <a:effectLst/>
              <a:latin typeface="+mj-lt"/>
              <a:ea typeface="+mn-ea"/>
              <a:cs typeface="+mn-cs"/>
            </a:rPr>
            <a:t>1 (Low):</a:t>
          </a:r>
          <a:r>
            <a:rPr lang="en-US" sz="1100" b="0" i="0">
              <a:solidFill>
                <a:schemeClr val="dk1"/>
              </a:solidFill>
              <a:effectLst/>
              <a:latin typeface="+mj-lt"/>
              <a:ea typeface="+mn-ea"/>
              <a:cs typeface="+mn-cs"/>
            </a:rPr>
            <a:t> Forest is abandoned; no job creation; community feels disconnected.</a:t>
          </a:r>
        </a:p>
        <a:p>
          <a:r>
            <a:rPr lang="en-US" sz="1100" b="1" i="0">
              <a:solidFill>
                <a:schemeClr val="dk1"/>
              </a:solidFill>
              <a:effectLst/>
              <a:latin typeface="+mj-lt"/>
              <a:ea typeface="+mn-ea"/>
              <a:cs typeface="+mn-cs"/>
            </a:rPr>
            <a:t>3 (Med):</a:t>
          </a:r>
          <a:r>
            <a:rPr lang="en-US" sz="1100" b="0" i="0">
              <a:solidFill>
                <a:schemeClr val="dk1"/>
              </a:solidFill>
              <a:effectLst/>
              <a:latin typeface="+mj-lt"/>
              <a:ea typeface="+mn-ea"/>
              <a:cs typeface="+mn-cs"/>
            </a:rPr>
            <a:t> Provides some seasonal firewood or hunting for locals.</a:t>
          </a:r>
        </a:p>
        <a:p>
          <a:r>
            <a:rPr lang="en-US" sz="1100" b="1" i="0">
              <a:solidFill>
                <a:schemeClr val="dk1"/>
              </a:solidFill>
              <a:effectLst/>
              <a:latin typeface="+mj-lt"/>
              <a:ea typeface="+mn-ea"/>
              <a:cs typeface="+mn-cs"/>
            </a:rPr>
            <a:t>5 (High):</a:t>
          </a:r>
          <a:r>
            <a:rPr lang="en-US" sz="1100" b="0" i="0">
              <a:solidFill>
                <a:schemeClr val="dk1"/>
              </a:solidFill>
              <a:effectLst/>
              <a:latin typeface="+mj-lt"/>
              <a:ea typeface="+mn-ea"/>
              <a:cs typeface="+mn-cs"/>
            </a:rPr>
            <a:t> Deep cultural identity; forest creates stable local jobs; social inclusion projects active.</a:t>
          </a:r>
        </a:p>
        <a:p>
          <a:endParaRPr lang="en-US" sz="1100" b="1" i="0">
            <a:solidFill>
              <a:schemeClr val="dk1"/>
            </a:solidFill>
            <a:effectLst/>
            <a:latin typeface="+mj-lt"/>
            <a:ea typeface="+mn-ea"/>
            <a:cs typeface="+mn-cs"/>
          </a:endParaRPr>
        </a:p>
        <a:p>
          <a:r>
            <a:rPr lang="en-US" sz="1100" b="1" i="0" u="sng">
              <a:solidFill>
                <a:schemeClr val="dk1"/>
              </a:solidFill>
              <a:effectLst/>
              <a:latin typeface="+mj-lt"/>
              <a:ea typeface="+mn-ea"/>
              <a:cs typeface="+mn-cs"/>
            </a:rPr>
            <a:t>7. Innovation Capacity</a:t>
          </a:r>
          <a:endParaRPr lang="en-US" sz="1100" b="0" i="0" u="sng">
            <a:solidFill>
              <a:schemeClr val="dk1"/>
            </a:solidFill>
            <a:effectLst/>
            <a:latin typeface="+mj-lt"/>
            <a:ea typeface="+mn-ea"/>
            <a:cs typeface="+mn-cs"/>
          </a:endParaRPr>
        </a:p>
        <a:p>
          <a:r>
            <a:rPr lang="en-US" sz="1100" b="1" i="0">
              <a:solidFill>
                <a:schemeClr val="dk1"/>
              </a:solidFill>
              <a:effectLst/>
              <a:latin typeface="+mj-lt"/>
              <a:ea typeface="+mn-ea"/>
              <a:cs typeface="+mn-cs"/>
            </a:rPr>
            <a:t>1 (Low):</a:t>
          </a:r>
          <a:r>
            <a:rPr lang="en-US" sz="1100" b="0" i="0">
              <a:solidFill>
                <a:schemeClr val="dk1"/>
              </a:solidFill>
              <a:effectLst/>
              <a:latin typeface="+mj-lt"/>
              <a:ea typeface="+mn-ea"/>
              <a:cs typeface="+mn-cs"/>
            </a:rPr>
            <a:t> Traditional methods only; resistance to change; no digital tools.</a:t>
          </a:r>
        </a:p>
        <a:p>
          <a:r>
            <a:rPr lang="en-US" sz="1100" b="1" i="0">
              <a:solidFill>
                <a:schemeClr val="dk1"/>
              </a:solidFill>
              <a:effectLst/>
              <a:latin typeface="+mj-lt"/>
              <a:ea typeface="+mn-ea"/>
              <a:cs typeface="+mn-cs"/>
            </a:rPr>
            <a:t>3 (Med):</a:t>
          </a:r>
          <a:r>
            <a:rPr lang="en-US" sz="1100" b="0" i="0">
              <a:solidFill>
                <a:schemeClr val="dk1"/>
              </a:solidFill>
              <a:effectLst/>
              <a:latin typeface="+mj-lt"/>
              <a:ea typeface="+mn-ea"/>
              <a:cs typeface="+mn-cs"/>
            </a:rPr>
            <a:t> Willingness to try new things; basic internet/smartphone use.</a:t>
          </a:r>
        </a:p>
        <a:p>
          <a:r>
            <a:rPr lang="en-US" sz="1100" b="1" i="0">
              <a:solidFill>
                <a:schemeClr val="dk1"/>
              </a:solidFill>
              <a:effectLst/>
              <a:latin typeface="+mj-lt"/>
              <a:ea typeface="+mn-ea"/>
              <a:cs typeface="+mn-cs"/>
            </a:rPr>
            <a:t>5 (High):</a:t>
          </a:r>
          <a:r>
            <a:rPr lang="en-US" sz="1100" b="0" i="0">
              <a:solidFill>
                <a:schemeClr val="dk1"/>
              </a:solidFill>
              <a:effectLst/>
              <a:latin typeface="+mj-lt"/>
              <a:ea typeface="+mn-ea"/>
              <a:cs typeface="+mn-cs"/>
            </a:rPr>
            <a:t> Partnerships with universities/research; use of IoT/sensors; advanced marketing platforms.</a:t>
          </a:r>
        </a:p>
        <a:p>
          <a:endParaRPr lang="en-US" sz="1100" b="1" i="0">
            <a:solidFill>
              <a:schemeClr val="dk1"/>
            </a:solidFill>
            <a:effectLst/>
            <a:latin typeface="+mn-lt"/>
            <a:ea typeface="+mn-ea"/>
            <a:cs typeface="+mn-cs"/>
          </a:endParaRPr>
        </a:p>
        <a:p>
          <a:r>
            <a:rPr lang="en-US" sz="1100" b="1" i="0">
              <a:solidFill>
                <a:schemeClr val="tx2">
                  <a:lumMod val="75000"/>
                  <a:lumOff val="25000"/>
                </a:schemeClr>
              </a:solidFill>
              <a:effectLst/>
              <a:latin typeface="+mj-lt"/>
              <a:ea typeface="+mn-ea"/>
              <a:cs typeface="+mn-cs"/>
            </a:rPr>
            <a:t>4. INTERPRETING THE ASSESSMENTS DASHBOARD</a:t>
          </a:r>
        </a:p>
        <a:p>
          <a:endParaRPr lang="en-US" sz="1100" b="1" i="0">
            <a:solidFill>
              <a:schemeClr val="tx2">
                <a:lumMod val="75000"/>
                <a:lumOff val="25000"/>
              </a:schemeClr>
            </a:solidFill>
            <a:effectLst/>
            <a:latin typeface="+mj-lt"/>
            <a:ea typeface="+mn-ea"/>
            <a:cs typeface="+mn-cs"/>
          </a:endParaRPr>
        </a:p>
        <a:p>
          <a:r>
            <a:rPr lang="en-US" sz="1100" b="0" i="0">
              <a:solidFill>
                <a:schemeClr val="dk1"/>
              </a:solidFill>
              <a:effectLst/>
              <a:latin typeface="+mj-lt"/>
              <a:ea typeface="+mn-ea"/>
              <a:cs typeface="+mn-cs"/>
            </a:rPr>
            <a:t>The </a:t>
          </a:r>
          <a:r>
            <a:rPr lang="en-US" sz="1100" b="1" i="0">
              <a:solidFill>
                <a:schemeClr val="dk1"/>
              </a:solidFill>
              <a:effectLst/>
              <a:latin typeface="+mj-lt"/>
              <a:ea typeface="+mn-ea"/>
              <a:cs typeface="+mn-cs"/>
            </a:rPr>
            <a:t>Assessments</a:t>
          </a:r>
          <a:r>
            <a:rPr lang="en-US" sz="1100" b="0" i="0">
              <a:solidFill>
                <a:schemeClr val="dk1"/>
              </a:solidFill>
              <a:effectLst/>
              <a:latin typeface="+mj-lt"/>
              <a:ea typeface="+mn-ea"/>
              <a:cs typeface="+mn-cs"/>
            </a:rPr>
            <a:t> sheet is your diagnostic tool. Once you have identified the top-ranked BMAs, use this sheet to understand </a:t>
          </a:r>
          <a:r>
            <a:rPr lang="en-US" sz="1100" b="0" i="1">
              <a:solidFill>
                <a:schemeClr val="dk1"/>
              </a:solidFill>
              <a:effectLst/>
              <a:latin typeface="+mj-lt"/>
              <a:ea typeface="+mn-ea"/>
              <a:cs typeface="+mn-cs"/>
            </a:rPr>
            <a:t>why</a:t>
          </a:r>
          <a:r>
            <a:rPr lang="en-US" sz="1100" b="0" i="0">
              <a:solidFill>
                <a:schemeClr val="dk1"/>
              </a:solidFill>
              <a:effectLst/>
              <a:latin typeface="+mj-lt"/>
              <a:ea typeface="+mn-ea"/>
              <a:cs typeface="+mn-cs"/>
            </a:rPr>
            <a:t> they ranked high and </a:t>
          </a:r>
          <a:r>
            <a:rPr lang="en-US" sz="1100" b="0" i="1">
              <a:solidFill>
                <a:schemeClr val="dk1"/>
              </a:solidFill>
              <a:effectLst/>
              <a:latin typeface="+mj-lt"/>
              <a:ea typeface="+mn-ea"/>
              <a:cs typeface="+mn-cs"/>
            </a:rPr>
            <a:t>what risks</a:t>
          </a:r>
          <a:r>
            <a:rPr lang="en-US" sz="1100" b="0" i="0">
              <a:solidFill>
                <a:schemeClr val="dk1"/>
              </a:solidFill>
              <a:effectLst/>
              <a:latin typeface="+mj-lt"/>
              <a:ea typeface="+mn-ea"/>
              <a:cs typeface="+mn-cs"/>
            </a:rPr>
            <a:t> remain.</a:t>
          </a:r>
        </a:p>
        <a:p>
          <a:endParaRPr lang="en-US" sz="1100" b="0" i="0">
            <a:solidFill>
              <a:schemeClr val="dk1"/>
            </a:solidFill>
            <a:effectLst/>
            <a:latin typeface="+mj-lt"/>
            <a:ea typeface="+mn-ea"/>
            <a:cs typeface="+mn-cs"/>
          </a:endParaRPr>
        </a:p>
        <a:p>
          <a:r>
            <a:rPr lang="en-US" sz="1100" b="1" i="0" u="sng">
              <a:solidFill>
                <a:schemeClr val="dk1"/>
              </a:solidFill>
              <a:effectLst/>
              <a:latin typeface="+mj-lt"/>
              <a:ea typeface="+mn-ea"/>
              <a:cs typeface="+mn-cs"/>
            </a:rPr>
            <a:t>A. Relative Score (%)</a:t>
          </a:r>
          <a:endParaRPr lang="en-US" sz="1100" b="0" i="0" u="sng">
            <a:solidFill>
              <a:schemeClr val="dk1"/>
            </a:solidFill>
            <a:effectLst/>
            <a:latin typeface="+mj-lt"/>
            <a:ea typeface="+mn-ea"/>
            <a:cs typeface="+mn-cs"/>
          </a:endParaRPr>
        </a:p>
        <a:p>
          <a:r>
            <a:rPr lang="en-US" sz="1100" b="1" i="0">
              <a:solidFill>
                <a:schemeClr val="dk1"/>
              </a:solidFill>
              <a:effectLst/>
              <a:latin typeface="+mj-lt"/>
              <a:ea typeface="+mn-ea"/>
              <a:cs typeface="+mn-cs"/>
            </a:rPr>
            <a:t>What it is:</a:t>
          </a:r>
          <a:r>
            <a:rPr lang="en-US" sz="1100" b="0" i="0">
              <a:solidFill>
                <a:schemeClr val="dk1"/>
              </a:solidFill>
              <a:effectLst/>
              <a:latin typeface="+mj-lt"/>
              <a:ea typeface="+mn-ea"/>
              <a:cs typeface="+mn-cs"/>
            </a:rPr>
            <a:t> A comparison against the #1 ranked BMA. The top BMA is always 100%.</a:t>
          </a:r>
        </a:p>
        <a:p>
          <a:r>
            <a:rPr lang="en-US" sz="1100" b="1" i="0">
              <a:solidFill>
                <a:schemeClr val="dk1"/>
              </a:solidFill>
              <a:effectLst/>
              <a:latin typeface="+mj-lt"/>
              <a:ea typeface="+mn-ea"/>
              <a:cs typeface="+mn-cs"/>
            </a:rPr>
            <a:t>How to read it:</a:t>
          </a:r>
          <a:endParaRPr lang="en-US" sz="1100" b="0" i="0">
            <a:solidFill>
              <a:schemeClr val="dk1"/>
            </a:solidFill>
            <a:effectLst/>
            <a:latin typeface="+mj-lt"/>
            <a:ea typeface="+mn-ea"/>
            <a:cs typeface="+mn-cs"/>
          </a:endParaRPr>
        </a:p>
        <a:p>
          <a:pPr lvl="1"/>
          <a:r>
            <a:rPr lang="en-US" sz="1100" b="0" i="0">
              <a:solidFill>
                <a:schemeClr val="dk1"/>
              </a:solidFill>
              <a:effectLst/>
              <a:latin typeface="+mj-lt"/>
              <a:ea typeface="+mn-ea"/>
              <a:cs typeface="+mn-cs"/>
            </a:rPr>
            <a:t>If the 2nd and 3rd place BMAs are </a:t>
          </a:r>
          <a:r>
            <a:rPr lang="en-US" sz="1100" b="1" i="0">
              <a:solidFill>
                <a:schemeClr val="dk1"/>
              </a:solidFill>
              <a:effectLst/>
              <a:latin typeface="+mj-lt"/>
              <a:ea typeface="+mn-ea"/>
              <a:cs typeface="+mn-cs"/>
            </a:rPr>
            <a:t>&gt;90%</a:t>
          </a:r>
          <a:r>
            <a:rPr lang="en-US" sz="1100" b="0" i="0">
              <a:solidFill>
                <a:schemeClr val="dk1"/>
              </a:solidFill>
              <a:effectLst/>
              <a:latin typeface="+mj-lt"/>
              <a:ea typeface="+mn-ea"/>
              <a:cs typeface="+mn-cs"/>
            </a:rPr>
            <a:t>, they are effectively statistically tied with the winner. You can choose based on preference.</a:t>
          </a:r>
        </a:p>
        <a:p>
          <a:pPr lvl="1"/>
          <a:r>
            <a:rPr lang="en-US" sz="1100" b="0" i="0">
              <a:solidFill>
                <a:schemeClr val="dk1"/>
              </a:solidFill>
              <a:effectLst/>
              <a:latin typeface="+mj-lt"/>
              <a:ea typeface="+mn-ea"/>
              <a:cs typeface="+mn-cs"/>
            </a:rPr>
            <a:t>If the 2nd place BMA drops to </a:t>
          </a:r>
          <a:r>
            <a:rPr lang="en-US" sz="1100" b="1" i="0">
              <a:solidFill>
                <a:schemeClr val="dk1"/>
              </a:solidFill>
              <a:effectLst/>
              <a:latin typeface="+mj-lt"/>
              <a:ea typeface="+mn-ea"/>
              <a:cs typeface="+mn-cs"/>
            </a:rPr>
            <a:t>&lt;70%</a:t>
          </a:r>
          <a:r>
            <a:rPr lang="en-US" sz="1100" b="0" i="0">
              <a:solidFill>
                <a:schemeClr val="dk1"/>
              </a:solidFill>
              <a:effectLst/>
              <a:latin typeface="+mj-lt"/>
              <a:ea typeface="+mn-ea"/>
              <a:cs typeface="+mn-cs"/>
            </a:rPr>
            <a:t>, there is a significant gap in suitability; the top choice is clearly superior.</a:t>
          </a:r>
        </a:p>
        <a:p>
          <a:pPr lvl="1"/>
          <a:endParaRPr lang="en-US" sz="1100" b="0" i="0">
            <a:solidFill>
              <a:schemeClr val="dk1"/>
            </a:solidFill>
            <a:effectLst/>
            <a:latin typeface="+mj-lt"/>
            <a:ea typeface="+mn-ea"/>
            <a:cs typeface="+mn-cs"/>
          </a:endParaRPr>
        </a:p>
        <a:p>
          <a:r>
            <a:rPr lang="en-US" sz="1100" b="1" i="0" u="sng">
              <a:solidFill>
                <a:schemeClr val="dk1"/>
              </a:solidFill>
              <a:effectLst/>
              <a:latin typeface="+mj-lt"/>
              <a:ea typeface="+mn-ea"/>
              <a:cs typeface="+mn-cs"/>
            </a:rPr>
            <a:t>B. Top Territorial Contributors (1, 2, 3)</a:t>
          </a:r>
          <a:endParaRPr lang="en-US" sz="1100" b="0" i="0" u="sng">
            <a:solidFill>
              <a:schemeClr val="dk1"/>
            </a:solidFill>
            <a:effectLst/>
            <a:latin typeface="+mj-lt"/>
            <a:ea typeface="+mn-ea"/>
            <a:cs typeface="+mn-cs"/>
          </a:endParaRPr>
        </a:p>
        <a:p>
          <a:r>
            <a:rPr lang="en-US" sz="1100" b="1" i="0">
              <a:solidFill>
                <a:schemeClr val="dk1"/>
              </a:solidFill>
              <a:effectLst/>
              <a:latin typeface="+mj-lt"/>
              <a:ea typeface="+mn-ea"/>
              <a:cs typeface="+mn-cs"/>
            </a:rPr>
            <a:t>What it is:</a:t>
          </a:r>
          <a:r>
            <a:rPr lang="en-US" sz="1100" b="0" i="0">
              <a:solidFill>
                <a:schemeClr val="dk1"/>
              </a:solidFill>
              <a:effectLst/>
              <a:latin typeface="+mj-lt"/>
              <a:ea typeface="+mn-ea"/>
              <a:cs typeface="+mn-cs"/>
            </a:rPr>
            <a:t> The specific strengths of your territory that are driving the score for this BMA.</a:t>
          </a:r>
        </a:p>
        <a:p>
          <a:r>
            <a:rPr lang="en-US" sz="1100" b="1" i="0">
              <a:solidFill>
                <a:schemeClr val="dk1"/>
              </a:solidFill>
              <a:effectLst/>
              <a:latin typeface="+mj-lt"/>
              <a:ea typeface="+mn-ea"/>
              <a:cs typeface="+mn-cs"/>
            </a:rPr>
            <a:t>How to read it:</a:t>
          </a:r>
          <a:r>
            <a:rPr lang="en-US" sz="1100" b="0" i="0">
              <a:solidFill>
                <a:schemeClr val="dk1"/>
              </a:solidFill>
              <a:effectLst/>
              <a:latin typeface="+mj-lt"/>
              <a:ea typeface="+mn-ea"/>
              <a:cs typeface="+mn-cs"/>
            </a:rPr>
            <a:t> These are your "Selling Points."</a:t>
          </a:r>
        </a:p>
        <a:p>
          <a:pPr lvl="1"/>
          <a:r>
            <a:rPr lang="en-US" sz="1100" b="0" i="1">
              <a:solidFill>
                <a:schemeClr val="dk1"/>
              </a:solidFill>
              <a:effectLst/>
              <a:latin typeface="+mj-lt"/>
              <a:ea typeface="+mn-ea"/>
              <a:cs typeface="+mn-cs"/>
            </a:rPr>
            <a:t>Example:</a:t>
          </a:r>
          <a:r>
            <a:rPr lang="en-US" sz="1100" b="0" i="0">
              <a:solidFill>
                <a:schemeClr val="dk1"/>
              </a:solidFill>
              <a:effectLst/>
              <a:latin typeface="+mj-lt"/>
              <a:ea typeface="+mn-ea"/>
              <a:cs typeface="+mn-cs"/>
            </a:rPr>
            <a:t> If </a:t>
          </a:r>
          <a:r>
            <a:rPr lang="en-US" sz="1100" b="0" i="1">
              <a:solidFill>
                <a:schemeClr val="dk1"/>
              </a:solidFill>
              <a:effectLst/>
              <a:latin typeface="+mj-lt"/>
              <a:ea typeface="+mn-ea"/>
              <a:cs typeface="+mn-cs"/>
            </a:rPr>
            <a:t>'Ecosystem Services'</a:t>
          </a:r>
          <a:r>
            <a:rPr lang="en-US" sz="1100" b="0" i="0">
              <a:solidFill>
                <a:schemeClr val="dk1"/>
              </a:solidFill>
              <a:effectLst/>
              <a:latin typeface="+mj-lt"/>
              <a:ea typeface="+mn-ea"/>
              <a:cs typeface="+mn-cs"/>
            </a:rPr>
            <a:t> is the Top Contributor for "Payment for Ecosystem Services," your success relies entirely on the quality of your natural capital.</a:t>
          </a:r>
        </a:p>
        <a:p>
          <a:pPr lvl="1"/>
          <a:r>
            <a:rPr lang="en-US" sz="1100" b="0" i="1">
              <a:solidFill>
                <a:srgbClr val="C00000"/>
              </a:solidFill>
              <a:effectLst/>
              <a:latin typeface="+mj-lt"/>
              <a:ea typeface="+mn-ea"/>
              <a:cs typeface="+mn-cs"/>
            </a:rPr>
            <a:t>Action:</a:t>
          </a:r>
          <a:r>
            <a:rPr lang="en-US" sz="1100" b="0" i="0">
              <a:solidFill>
                <a:srgbClr val="C00000"/>
              </a:solidFill>
              <a:effectLst/>
              <a:latin typeface="+mj-lt"/>
              <a:ea typeface="+mn-ea"/>
              <a:cs typeface="+mn-cs"/>
            </a:rPr>
            <a:t> Protect and highlight these assets in your business plan.</a:t>
          </a:r>
        </a:p>
        <a:p>
          <a:pPr lvl="1"/>
          <a:endParaRPr lang="en-US" sz="1100" b="0" i="0">
            <a:solidFill>
              <a:schemeClr val="dk1"/>
            </a:solidFill>
            <a:effectLst/>
            <a:latin typeface="+mj-lt"/>
            <a:ea typeface="+mn-ea"/>
            <a:cs typeface="+mn-cs"/>
          </a:endParaRPr>
        </a:p>
        <a:p>
          <a:r>
            <a:rPr lang="en-US" sz="1100" b="1" i="0" u="sng">
              <a:solidFill>
                <a:schemeClr val="dk1"/>
              </a:solidFill>
              <a:effectLst/>
              <a:latin typeface="+mj-lt"/>
              <a:ea typeface="+mn-ea"/>
              <a:cs typeface="+mn-cs"/>
            </a:rPr>
            <a:t>C. Watch-outs (CRITICAL)</a:t>
          </a:r>
          <a:endParaRPr lang="en-US" sz="1100" b="0" i="0" u="sng">
            <a:solidFill>
              <a:schemeClr val="dk1"/>
            </a:solidFill>
            <a:effectLst/>
            <a:latin typeface="+mj-lt"/>
            <a:ea typeface="+mn-ea"/>
            <a:cs typeface="+mn-cs"/>
          </a:endParaRPr>
        </a:p>
        <a:p>
          <a:r>
            <a:rPr lang="en-US" sz="1100" b="1" i="0">
              <a:solidFill>
                <a:schemeClr val="dk1"/>
              </a:solidFill>
              <a:effectLst/>
              <a:latin typeface="+mj-lt"/>
              <a:ea typeface="+mn-ea"/>
              <a:cs typeface="+mn-cs"/>
            </a:rPr>
            <a:t>What it is:</a:t>
          </a:r>
          <a:r>
            <a:rPr lang="en-US" sz="1100" b="0" i="0">
              <a:solidFill>
                <a:schemeClr val="dk1"/>
              </a:solidFill>
              <a:effectLst/>
              <a:latin typeface="+mj-lt"/>
              <a:ea typeface="+mn-ea"/>
              <a:cs typeface="+mn-cs"/>
            </a:rPr>
            <a:t> This column performs a "Gap Analysis." It identifies concepts where the BMA has </a:t>
          </a:r>
          <a:r>
            <a:rPr lang="en-US" sz="1100" b="1" i="0">
              <a:solidFill>
                <a:schemeClr val="dk1"/>
              </a:solidFill>
              <a:effectLst/>
              <a:latin typeface="+mj-lt"/>
              <a:ea typeface="+mn-ea"/>
              <a:cs typeface="+mn-cs"/>
            </a:rPr>
            <a:t>high requirements</a:t>
          </a:r>
          <a:r>
            <a:rPr lang="en-US" sz="1100" b="0" i="0">
              <a:solidFill>
                <a:schemeClr val="dk1"/>
              </a:solidFill>
              <a:effectLst/>
              <a:latin typeface="+mj-lt"/>
              <a:ea typeface="+mn-ea"/>
              <a:cs typeface="+mn-cs"/>
            </a:rPr>
            <a:t> (Suitability ≥ 0.6) but your territory has </a:t>
          </a:r>
          <a:r>
            <a:rPr lang="en-US" sz="1100" b="1" i="0">
              <a:solidFill>
                <a:schemeClr val="dk1"/>
              </a:solidFill>
              <a:effectLst/>
              <a:latin typeface="+mj-lt"/>
              <a:ea typeface="+mn-ea"/>
              <a:cs typeface="+mn-cs"/>
            </a:rPr>
            <a:t>low capacity</a:t>
          </a:r>
          <a:r>
            <a:rPr lang="en-US" sz="1100" b="0" i="0">
              <a:solidFill>
                <a:schemeClr val="dk1"/>
              </a:solidFill>
              <a:effectLst/>
              <a:latin typeface="+mj-lt"/>
              <a:ea typeface="+mn-ea"/>
              <a:cs typeface="+mn-cs"/>
            </a:rPr>
            <a:t> (Weighted Score ≤ 0.06).</a:t>
          </a:r>
        </a:p>
        <a:p>
          <a:r>
            <a:rPr lang="en-US" sz="1100" b="1" i="0">
              <a:solidFill>
                <a:schemeClr val="dk1"/>
              </a:solidFill>
              <a:effectLst/>
              <a:latin typeface="+mj-lt"/>
              <a:ea typeface="+mn-ea"/>
              <a:cs typeface="+mn-cs"/>
            </a:rPr>
            <a:t>How to read it:</a:t>
          </a:r>
          <a:endParaRPr lang="en-US" sz="1100" b="0" i="0">
            <a:solidFill>
              <a:schemeClr val="dk1"/>
            </a:solidFill>
            <a:effectLst/>
            <a:latin typeface="+mj-lt"/>
            <a:ea typeface="+mn-ea"/>
            <a:cs typeface="+mn-cs"/>
          </a:endParaRPr>
        </a:p>
        <a:p>
          <a:pPr lvl="1"/>
          <a:r>
            <a:rPr lang="en-US" sz="1100" b="1" i="0">
              <a:solidFill>
                <a:schemeClr val="dk1"/>
              </a:solidFill>
              <a:effectLst/>
              <a:latin typeface="+mj-lt"/>
              <a:ea typeface="+mn-ea"/>
              <a:cs typeface="+mn-cs"/>
            </a:rPr>
            <a:t>"No major gaps"</a:t>
          </a:r>
          <a:r>
            <a:rPr lang="en-US" sz="1100" b="0" i="0">
              <a:solidFill>
                <a:schemeClr val="dk1"/>
              </a:solidFill>
              <a:effectLst/>
              <a:latin typeface="+mj-lt"/>
              <a:ea typeface="+mn-ea"/>
              <a:cs typeface="+mn-cs"/>
            </a:rPr>
            <a:t>: Your territory satisfies all the core requirements of this business model.</a:t>
          </a:r>
        </a:p>
        <a:p>
          <a:pPr lvl="1"/>
          <a:r>
            <a:rPr lang="en-US" sz="1100" b="1" i="0">
              <a:solidFill>
                <a:schemeClr val="dk1"/>
              </a:solidFill>
              <a:effectLst/>
              <a:latin typeface="+mj-lt"/>
              <a:ea typeface="+mn-ea"/>
              <a:cs typeface="+mn-cs"/>
            </a:rPr>
            <a:t>Specific Concept Listed (e.g., "Governance"):</a:t>
          </a:r>
          <a:r>
            <a:rPr lang="en-US" sz="1100" b="0" i="0">
              <a:solidFill>
                <a:schemeClr val="dk1"/>
              </a:solidFill>
              <a:effectLst/>
              <a:latin typeface="+mj-lt"/>
              <a:ea typeface="+mn-ea"/>
              <a:cs typeface="+mn-cs"/>
            </a:rPr>
            <a:t> This is a red flag. The business model requires strong governance, but you scored it low.</a:t>
          </a:r>
        </a:p>
        <a:p>
          <a:pPr lvl="1"/>
          <a:r>
            <a:rPr lang="en-US" sz="1100" b="0" i="1">
              <a:solidFill>
                <a:srgbClr val="C00000"/>
              </a:solidFill>
              <a:effectLst/>
              <a:latin typeface="+mj-lt"/>
              <a:ea typeface="+mn-ea"/>
              <a:cs typeface="+mn-cs"/>
            </a:rPr>
            <a:t>Action:</a:t>
          </a:r>
          <a:r>
            <a:rPr lang="en-US" sz="1100" b="0" i="0">
              <a:solidFill>
                <a:srgbClr val="C00000"/>
              </a:solidFill>
              <a:effectLst/>
              <a:latin typeface="+mj-lt"/>
              <a:ea typeface="+mn-ea"/>
              <a:cs typeface="+mn-cs"/>
            </a:rPr>
            <a:t> You cannot launch this BMA successfully until you address this specific gap (e.g., by forming a formal association or improving management plans).</a:t>
          </a:r>
        </a:p>
        <a:p>
          <a:pPr lvl="1"/>
          <a:endParaRPr lang="en-US" sz="1100" b="0" i="0">
            <a:solidFill>
              <a:schemeClr val="dk1"/>
            </a:solidFill>
            <a:effectLst/>
            <a:latin typeface="+mj-lt"/>
            <a:ea typeface="+mn-ea"/>
            <a:cs typeface="+mn-cs"/>
          </a:endParaRPr>
        </a:p>
        <a:p>
          <a:r>
            <a:rPr lang="en-US" sz="1100" b="1" i="0" u="sng">
              <a:solidFill>
                <a:schemeClr val="dk1"/>
              </a:solidFill>
              <a:effectLst/>
              <a:latin typeface="+mj-lt"/>
              <a:ea typeface="+mn-ea"/>
              <a:cs typeface="+mn-cs"/>
            </a:rPr>
            <a:t>D. Profile</a:t>
          </a:r>
          <a:endParaRPr lang="en-US" sz="1100" b="0" i="0" u="sng">
            <a:solidFill>
              <a:schemeClr val="dk1"/>
            </a:solidFill>
            <a:effectLst/>
            <a:latin typeface="+mj-lt"/>
            <a:ea typeface="+mn-ea"/>
            <a:cs typeface="+mn-cs"/>
          </a:endParaRPr>
        </a:p>
        <a:p>
          <a:r>
            <a:rPr lang="en-US" sz="1100" b="1" i="0">
              <a:solidFill>
                <a:schemeClr val="dk1"/>
              </a:solidFill>
              <a:effectLst/>
              <a:latin typeface="+mj-lt"/>
              <a:ea typeface="+mn-ea"/>
              <a:cs typeface="+mn-cs"/>
            </a:rPr>
            <a:t>What it is:</a:t>
          </a:r>
          <a:r>
            <a:rPr lang="en-US" sz="1100" b="0" i="0">
              <a:solidFill>
                <a:schemeClr val="dk1"/>
              </a:solidFill>
              <a:effectLst/>
              <a:latin typeface="+mj-lt"/>
              <a:ea typeface="+mn-ea"/>
              <a:cs typeface="+mn-cs"/>
            </a:rPr>
            <a:t> A summary label based on the numerical score.</a:t>
          </a:r>
        </a:p>
        <a:p>
          <a:r>
            <a:rPr lang="en-US" sz="1100" b="1" i="0">
              <a:solidFill>
                <a:schemeClr val="dk1"/>
              </a:solidFill>
              <a:effectLst/>
              <a:latin typeface="+mj-lt"/>
              <a:ea typeface="+mn-ea"/>
              <a:cs typeface="+mn-cs"/>
            </a:rPr>
            <a:t>How to read it:</a:t>
          </a:r>
          <a:endParaRPr lang="en-US" sz="1100" b="0" i="0">
            <a:solidFill>
              <a:schemeClr val="dk1"/>
            </a:solidFill>
            <a:effectLst/>
            <a:latin typeface="+mj-lt"/>
            <a:ea typeface="+mn-ea"/>
            <a:cs typeface="+mn-cs"/>
          </a:endParaRPr>
        </a:p>
        <a:p>
          <a:pPr lvl="1"/>
          <a:r>
            <a:rPr lang="en-US" sz="1100" b="1" i="0">
              <a:solidFill>
                <a:schemeClr val="dk1"/>
              </a:solidFill>
              <a:effectLst/>
              <a:latin typeface="+mj-lt"/>
              <a:ea typeface="+mn-ea"/>
              <a:cs typeface="+mn-cs"/>
            </a:rPr>
            <a:t>EXCELLENT / VERY GOOD:</a:t>
          </a:r>
          <a:r>
            <a:rPr lang="en-US" sz="1100" b="0" i="0">
              <a:solidFill>
                <a:schemeClr val="dk1"/>
              </a:solidFill>
              <a:effectLst/>
              <a:latin typeface="+mj-lt"/>
              <a:ea typeface="+mn-ea"/>
              <a:cs typeface="+mn-cs"/>
            </a:rPr>
            <a:t> The BMA is a natural fit.</a:t>
          </a:r>
        </a:p>
        <a:p>
          <a:pPr lvl="1"/>
          <a:r>
            <a:rPr lang="en-US" sz="1100" b="1" i="0">
              <a:solidFill>
                <a:schemeClr val="dk1"/>
              </a:solidFill>
              <a:effectLst/>
              <a:latin typeface="+mj-lt"/>
              <a:ea typeface="+mn-ea"/>
              <a:cs typeface="+mn-cs"/>
            </a:rPr>
            <a:t>PROMISING:</a:t>
          </a:r>
          <a:r>
            <a:rPr lang="en-US" sz="1100" b="0" i="0">
              <a:solidFill>
                <a:schemeClr val="dk1"/>
              </a:solidFill>
              <a:effectLst/>
              <a:latin typeface="+mj-lt"/>
              <a:ea typeface="+mn-ea"/>
              <a:cs typeface="+mn-cs"/>
            </a:rPr>
            <a:t> The BMA fits well generally, but likely has specific </a:t>
          </a:r>
          <a:r>
            <a:rPr lang="en-US" sz="1100" b="0" i="1">
              <a:solidFill>
                <a:schemeClr val="dk1"/>
              </a:solidFill>
              <a:effectLst/>
              <a:latin typeface="+mj-lt"/>
              <a:ea typeface="+mn-ea"/>
              <a:cs typeface="+mn-cs"/>
            </a:rPr>
            <a:t>Watch-outs</a:t>
          </a:r>
          <a:r>
            <a:rPr lang="en-US" sz="1100" b="0" i="0">
              <a:solidFill>
                <a:schemeClr val="dk1"/>
              </a:solidFill>
              <a:effectLst/>
              <a:latin typeface="+mj-lt"/>
              <a:ea typeface="+mn-ea"/>
              <a:cs typeface="+mn-cs"/>
            </a:rPr>
            <a:t> to address.</a:t>
          </a:r>
        </a:p>
        <a:p>
          <a:pPr lvl="1"/>
          <a:r>
            <a:rPr lang="en-US" sz="1100" b="1" i="0">
              <a:solidFill>
                <a:schemeClr val="dk1"/>
              </a:solidFill>
              <a:effectLst/>
              <a:latin typeface="+mj-lt"/>
              <a:ea typeface="+mn-ea"/>
              <a:cs typeface="+mn-cs"/>
            </a:rPr>
            <a:t>MODERATE / WEAK:</a:t>
          </a:r>
          <a:r>
            <a:rPr lang="en-US" sz="1100" b="0" i="0">
              <a:solidFill>
                <a:schemeClr val="dk1"/>
              </a:solidFill>
              <a:effectLst/>
              <a:latin typeface="+mj-lt"/>
              <a:ea typeface="+mn-ea"/>
              <a:cs typeface="+mn-cs"/>
            </a:rPr>
            <a:t> The BMA fights against the structural reality of the territory. High risk of failure.</a:t>
          </a:r>
          <a:endParaRPr lang="en-US" sz="1100" b="1" i="0">
            <a:solidFill>
              <a:schemeClr val="dk1"/>
            </a:solidFill>
            <a:effectLst/>
            <a:latin typeface="+mj-lt"/>
            <a:ea typeface="+mn-ea"/>
            <a:cs typeface="+mn-cs"/>
          </a:endParaRPr>
        </a:p>
        <a:p>
          <a:endParaRPr lang="en-US" sz="1100" b="1" i="0">
            <a:solidFill>
              <a:schemeClr val="dk1"/>
            </a:solidFill>
            <a:effectLst/>
            <a:latin typeface="+mj-lt"/>
            <a:ea typeface="+mn-ea"/>
            <a:cs typeface="+mn-cs"/>
          </a:endParaRPr>
        </a:p>
        <a:p>
          <a:r>
            <a:rPr lang="en-US" sz="1100" b="1" i="0">
              <a:solidFill>
                <a:schemeClr val="tx2">
                  <a:lumMod val="75000"/>
                  <a:lumOff val="25000"/>
                </a:schemeClr>
              </a:solidFill>
              <a:effectLst/>
              <a:latin typeface="+mj-lt"/>
              <a:ea typeface="+mn-ea"/>
              <a:cs typeface="+mn-cs"/>
            </a:rPr>
            <a:t>5. DECISION RULES</a:t>
          </a:r>
        </a:p>
        <a:p>
          <a:endParaRPr lang="en-US" sz="1100" b="1" i="0">
            <a:solidFill>
              <a:schemeClr val="tx2">
                <a:lumMod val="75000"/>
                <a:lumOff val="25000"/>
              </a:schemeClr>
            </a:solidFill>
            <a:effectLst/>
            <a:latin typeface="+mj-lt"/>
            <a:ea typeface="+mn-ea"/>
            <a:cs typeface="+mn-cs"/>
          </a:endParaRPr>
        </a:p>
        <a:p>
          <a:r>
            <a:rPr lang="en-US" sz="1100" b="1" i="0">
              <a:solidFill>
                <a:schemeClr val="dk1"/>
              </a:solidFill>
              <a:effectLst/>
              <a:latin typeface="+mj-lt"/>
              <a:ea typeface="+mn-ea"/>
              <a:cs typeface="+mn-cs"/>
            </a:rPr>
            <a:t>🟢 EXCELLENT / VERY GOOD:</a:t>
          </a:r>
          <a:br>
            <a:rPr lang="en-US" sz="1100" b="0" i="0">
              <a:solidFill>
                <a:schemeClr val="dk1"/>
              </a:solidFill>
              <a:effectLst/>
              <a:latin typeface="+mj-lt"/>
              <a:ea typeface="+mn-ea"/>
              <a:cs typeface="+mn-cs"/>
            </a:rPr>
          </a:br>
          <a:r>
            <a:rPr lang="en-US" sz="1100" b="0" i="0">
              <a:solidFill>
                <a:schemeClr val="dk1"/>
              </a:solidFill>
              <a:effectLst/>
              <a:latin typeface="+mj-lt"/>
              <a:ea typeface="+mn-ea"/>
              <a:cs typeface="+mn-cs"/>
            </a:rPr>
            <a:t>High confidence. Proceed to a detailed feasibility study or business plan.</a:t>
          </a:r>
        </a:p>
        <a:p>
          <a:r>
            <a:rPr lang="en-US" sz="1100" b="1" i="0">
              <a:solidFill>
                <a:schemeClr val="dk1"/>
              </a:solidFill>
              <a:effectLst/>
              <a:latin typeface="+mj-lt"/>
              <a:ea typeface="+mn-ea"/>
              <a:cs typeface="+mn-cs"/>
            </a:rPr>
            <a:t>🟡 PROMISING (with Watch-outs):</a:t>
          </a:r>
          <a:br>
            <a:rPr lang="en-US" sz="1100" b="0" i="0">
              <a:solidFill>
                <a:schemeClr val="dk1"/>
              </a:solidFill>
              <a:effectLst/>
              <a:latin typeface="+mj-lt"/>
              <a:ea typeface="+mn-ea"/>
              <a:cs typeface="+mn-cs"/>
            </a:rPr>
          </a:br>
          <a:r>
            <a:rPr lang="en-US" sz="1100" b="0" i="0">
              <a:solidFill>
                <a:schemeClr val="dk1"/>
              </a:solidFill>
              <a:effectLst/>
              <a:latin typeface="+mj-lt"/>
              <a:ea typeface="+mn-ea"/>
              <a:cs typeface="+mn-cs"/>
            </a:rPr>
            <a:t>The model could work, but you have specific gaps. Check the "Watch-outs" column. You must invest in capacity building (e.g., improving Governance or Infrastructure) </a:t>
          </a:r>
          <a:r>
            <a:rPr lang="en-US" sz="1100" b="0" i="1">
              <a:solidFill>
                <a:schemeClr val="dk1"/>
              </a:solidFill>
              <a:effectLst/>
              <a:latin typeface="+mj-lt"/>
              <a:ea typeface="+mn-ea"/>
              <a:cs typeface="+mn-cs"/>
            </a:rPr>
            <a:t>before</a:t>
          </a:r>
          <a:r>
            <a:rPr lang="en-US" sz="1100" b="0" i="0">
              <a:solidFill>
                <a:schemeClr val="dk1"/>
              </a:solidFill>
              <a:effectLst/>
              <a:latin typeface="+mj-lt"/>
              <a:ea typeface="+mn-ea"/>
              <a:cs typeface="+mn-cs"/>
            </a:rPr>
            <a:t> launching.</a:t>
          </a:r>
        </a:p>
        <a:p>
          <a:r>
            <a:rPr lang="en-US" sz="1100" b="1" i="0">
              <a:solidFill>
                <a:schemeClr val="dk1"/>
              </a:solidFill>
              <a:effectLst/>
              <a:latin typeface="+mj-lt"/>
              <a:ea typeface="+mn-ea"/>
              <a:cs typeface="+mn-cs"/>
            </a:rPr>
            <a:t>🔴 WEAK / MODERATE:</a:t>
          </a:r>
          <a:br>
            <a:rPr lang="en-US" sz="1100" b="0" i="0">
              <a:solidFill>
                <a:schemeClr val="dk1"/>
              </a:solidFill>
              <a:effectLst/>
              <a:latin typeface="+mj-lt"/>
              <a:ea typeface="+mn-ea"/>
              <a:cs typeface="+mn-cs"/>
            </a:rPr>
          </a:br>
          <a:r>
            <a:rPr lang="en-US" sz="1100" b="0" i="0">
              <a:solidFill>
                <a:schemeClr val="dk1"/>
              </a:solidFill>
              <a:effectLst/>
              <a:latin typeface="+mj-lt"/>
              <a:ea typeface="+mn-ea"/>
              <a:cs typeface="+mn-cs"/>
            </a:rPr>
            <a:t>The territory is not ready for complex models. Focus on simpler BMAs (e.g., </a:t>
          </a:r>
          <a:r>
            <a:rPr lang="en-US" sz="1100" b="0" i="1">
              <a:solidFill>
                <a:schemeClr val="dk1"/>
              </a:solidFill>
              <a:effectLst/>
              <a:latin typeface="+mj-lt"/>
              <a:ea typeface="+mn-ea"/>
              <a:cs typeface="+mn-cs"/>
            </a:rPr>
            <a:t>Crowdfunding</a:t>
          </a:r>
          <a:r>
            <a:rPr lang="en-US" sz="1100" b="0" i="0">
              <a:solidFill>
                <a:schemeClr val="dk1"/>
              </a:solidFill>
              <a:effectLst/>
              <a:latin typeface="+mj-lt"/>
              <a:ea typeface="+mn-ea"/>
              <a:cs typeface="+mn-cs"/>
            </a:rPr>
            <a:t>, </a:t>
          </a:r>
          <a:r>
            <a:rPr lang="en-US" sz="1100" b="0" i="1">
              <a:solidFill>
                <a:schemeClr val="dk1"/>
              </a:solidFill>
              <a:effectLst/>
              <a:latin typeface="+mj-lt"/>
              <a:ea typeface="+mn-ea"/>
              <a:cs typeface="+mn-cs"/>
            </a:rPr>
            <a:t>Donations</a:t>
          </a:r>
          <a:r>
            <a:rPr lang="en-US" sz="1100" b="0" i="0">
              <a:solidFill>
                <a:schemeClr val="dk1"/>
              </a:solidFill>
              <a:effectLst/>
              <a:latin typeface="+mj-lt"/>
              <a:ea typeface="+mn-ea"/>
              <a:cs typeface="+mn-cs"/>
            </a:rPr>
            <a:t>) or focus purely on forest management to build up Ecosystem Services first.</a:t>
          </a:r>
        </a:p>
        <a:p>
          <a:endParaRPr lang="en-US" sz="1100" b="0" i="0">
            <a:solidFill>
              <a:schemeClr val="dk1"/>
            </a:solidFill>
            <a:effectLst/>
            <a:latin typeface="+mj-lt"/>
            <a:ea typeface="+mn-ea"/>
            <a:cs typeface="+mn-cs"/>
          </a:endParaRPr>
        </a:p>
        <a:p>
          <a:endParaRPr lang="en-US" sz="1100" b="0" i="0">
            <a:solidFill>
              <a:schemeClr val="dk1"/>
            </a:solidFill>
            <a:effectLst/>
            <a:latin typeface="+mj-lt"/>
            <a:ea typeface="+mn-ea"/>
            <a:cs typeface="+mn-cs"/>
          </a:endParaRPr>
        </a:p>
        <a:p>
          <a:r>
            <a:rPr lang="en-US" sz="1100" b="1" i="0">
              <a:solidFill>
                <a:schemeClr val="tx2">
                  <a:lumMod val="75000"/>
                  <a:lumOff val="25000"/>
                </a:schemeClr>
              </a:solidFill>
              <a:effectLst/>
              <a:latin typeface="+mj-lt"/>
              <a:ea typeface="+mn-ea"/>
              <a:cs typeface="+mn-cs"/>
            </a:rPr>
            <a:t>FINAL NOTE</a:t>
          </a:r>
        </a:p>
        <a:p>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The "Forest BMA Assessment Tool" (Excel version) is provided as a </a:t>
          </a:r>
          <a:r>
            <a:rPr lang="en-US" sz="1100" b="1" i="0">
              <a:solidFill>
                <a:schemeClr val="dk1"/>
              </a:solidFill>
              <a:effectLst/>
              <a:latin typeface="+mn-lt"/>
              <a:ea typeface="+mn-ea"/>
              <a:cs typeface="+mn-cs"/>
            </a:rPr>
            <a:t>Decision Support System (DSS)</a:t>
          </a:r>
          <a:r>
            <a:rPr lang="en-US" sz="1100" b="0" i="0">
              <a:solidFill>
                <a:schemeClr val="dk1"/>
              </a:solidFill>
              <a:effectLst/>
              <a:latin typeface="+mn-lt"/>
              <a:ea typeface="+mn-ea"/>
              <a:cs typeface="+mn-cs"/>
            </a:rPr>
            <a:t>. It has been designed by Fondazione Lombardia per l'Ambiente (FLA) in the framework of the FEV Alpine</a:t>
          </a:r>
          <a:r>
            <a:rPr lang="en-US" sz="1100" b="0" i="0" baseline="0">
              <a:solidFill>
                <a:schemeClr val="dk1"/>
              </a:solidFill>
              <a:effectLst/>
              <a:latin typeface="+mn-lt"/>
              <a:ea typeface="+mn-ea"/>
              <a:cs typeface="+mn-cs"/>
            </a:rPr>
            <a:t> Space Project </a:t>
          </a:r>
          <a:r>
            <a:rPr lang="en-US" sz="1100" b="0" i="0">
              <a:solidFill>
                <a:schemeClr val="dk1"/>
              </a:solidFill>
              <a:effectLst/>
              <a:latin typeface="+mn-lt"/>
              <a:ea typeface="+mn-ea"/>
              <a:cs typeface="+mn-cs"/>
            </a:rPr>
            <a:t>to facilitate strategic thinking, highlight potential opportunities, and identify capacity gaps. It </a:t>
          </a:r>
          <a:r>
            <a:rPr lang="en-US" sz="1100" b="1" i="0">
              <a:solidFill>
                <a:schemeClr val="dk1"/>
              </a:solidFill>
              <a:effectLst/>
              <a:latin typeface="+mn-lt"/>
              <a:ea typeface="+mn-ea"/>
              <a:cs typeface="+mn-cs"/>
            </a:rPr>
            <a:t>does not</a:t>
          </a:r>
          <a:r>
            <a:rPr lang="en-US" sz="1100" b="0" i="0">
              <a:solidFill>
                <a:schemeClr val="dk1"/>
              </a:solidFill>
              <a:effectLst/>
              <a:latin typeface="+mn-lt"/>
              <a:ea typeface="+mn-ea"/>
              <a:cs typeface="+mn-cs"/>
            </a:rPr>
            <a:t> replace a professional feasibility study, business plan, or legal consultation. The rankings produced are indicative and based entirely on the self-assessment data provided by the user; biased or inaccurate inputs will result in inaccurate rankings.</a:t>
          </a:r>
        </a:p>
        <a:p>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This tool implements a </a:t>
          </a:r>
          <a:r>
            <a:rPr lang="en-US" sz="1100" b="1" i="0">
              <a:solidFill>
                <a:schemeClr val="dk1"/>
              </a:solidFill>
              <a:effectLst/>
              <a:latin typeface="+mn-lt"/>
              <a:ea typeface="+mn-ea"/>
              <a:cs typeface="+mn-cs"/>
            </a:rPr>
            <a:t>simplified weighted scoring method</a:t>
          </a:r>
          <a:r>
            <a:rPr lang="en-US" sz="1100" b="0" i="0">
              <a:solidFill>
                <a:schemeClr val="dk1"/>
              </a:solidFill>
              <a:effectLst/>
              <a:latin typeface="+mn-lt"/>
              <a:ea typeface="+mn-ea"/>
              <a:cs typeface="+mn-cs"/>
            </a:rPr>
            <a:t> inspired by the logic of MCA-TOPSIS. While it preserves the multi-criteria philosophy of the full scientific model described in Deliverable 2.3.1 (e.g., concept normalization, weighting, and multidimensional ranking), it replaces complex vector-based distance calculations with a linear weighted suitability approach to ensure usability in standard spreadsheet software without macros or advanced statistical plugins.</a:t>
          </a:r>
        </a:p>
        <a:p>
          <a:br>
            <a:rPr lang="en-US" sz="1100" b="0" i="0">
              <a:solidFill>
                <a:schemeClr val="dk1"/>
              </a:solidFill>
              <a:effectLst/>
              <a:latin typeface="+mn-lt"/>
              <a:ea typeface="+mn-ea"/>
              <a:cs typeface="+mn-cs"/>
            </a:rPr>
          </a:br>
          <a:r>
            <a:rPr lang="en-US" sz="1100" b="0" i="0">
              <a:solidFill>
                <a:schemeClr val="dk1"/>
              </a:solidFill>
              <a:effectLst/>
              <a:latin typeface="+mn-lt"/>
              <a:ea typeface="+mn-ea"/>
              <a:cs typeface="+mn-cs"/>
            </a:rPr>
            <a:t>The development of the Excel architecture, and the specific formula syntax were supported by Generative AI technologies. The core scientific data (Suitability Matrix weights, Concept definitions) and the methodological framework remain the exclusive intellectual property of the FEV project consortium and human experts.</a:t>
          </a:r>
        </a:p>
        <a:p>
          <a:endParaRPr lang="en-US" sz="1100" b="0" i="0">
            <a:solidFill>
              <a:schemeClr val="dk1"/>
            </a:solidFill>
            <a:effectLst/>
            <a:latin typeface="+mj-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190500</xdr:colOff>
      <xdr:row>0</xdr:row>
      <xdr:rowOff>160020</xdr:rowOff>
    </xdr:from>
    <xdr:to>
      <xdr:col>15</xdr:col>
      <xdr:colOff>342900</xdr:colOff>
      <xdr:row>16</xdr:row>
      <xdr:rowOff>243840</xdr:rowOff>
    </xdr:to>
    <xdr:graphicFrame macro="">
      <xdr:nvGraphicFramePr>
        <xdr:cNvPr id="4" name="Chart 3">
          <a:extLst>
            <a:ext uri="{FF2B5EF4-FFF2-40B4-BE49-F238E27FC236}">
              <a16:creationId xmlns:a16="http://schemas.microsoft.com/office/drawing/2014/main" id="{6C3EA23A-31C7-29AF-3D4F-650E658BBC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175260</xdr:colOff>
      <xdr:row>17</xdr:row>
      <xdr:rowOff>41910</xdr:rowOff>
    </xdr:from>
    <xdr:to>
      <xdr:col>15</xdr:col>
      <xdr:colOff>434340</xdr:colOff>
      <xdr:row>42</xdr:row>
      <xdr:rowOff>15240</xdr:rowOff>
    </xdr:to>
    <xdr:graphicFrame macro="">
      <xdr:nvGraphicFramePr>
        <xdr:cNvPr id="5" name="Chart 4">
          <a:extLst>
            <a:ext uri="{FF2B5EF4-FFF2-40B4-BE49-F238E27FC236}">
              <a16:creationId xmlns:a16="http://schemas.microsoft.com/office/drawing/2014/main" id="{A6C57458-3257-918F-7B00-CA05FA35BB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92B74-9C8B-4548-8A1C-42038493767D}">
  <dimension ref="A1"/>
  <sheetViews>
    <sheetView workbookViewId="0">
      <selection activeCell="U47" sqref="U47"/>
    </sheetView>
  </sheetViews>
  <sheetFormatPr defaultRowHeight="14.4" x14ac:dyDescent="0.3"/>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75699-FAEB-4588-A378-A0D763016350}">
  <dimension ref="A1:K8"/>
  <sheetViews>
    <sheetView workbookViewId="0">
      <selection sqref="A1:K8"/>
    </sheetView>
  </sheetViews>
  <sheetFormatPr defaultRowHeight="14.4" x14ac:dyDescent="0.3"/>
  <cols>
    <col min="1" max="1" width="19.77734375" customWidth="1"/>
    <col min="2" max="3" width="14" customWidth="1"/>
    <col min="4" max="4" width="13.21875" customWidth="1"/>
    <col min="5" max="5" width="10.5546875" style="1" customWidth="1"/>
    <col min="6" max="6" width="11.21875" customWidth="1"/>
    <col min="7" max="7" width="12" customWidth="1"/>
    <col min="9" max="9" width="10.21875" customWidth="1"/>
    <col min="10" max="10" width="12.77734375" customWidth="1"/>
    <col min="11" max="11" width="9.77734375" customWidth="1"/>
  </cols>
  <sheetData>
    <row r="1" spans="1:11" ht="55.2" x14ac:dyDescent="0.3">
      <c r="A1" s="2" t="s">
        <v>0</v>
      </c>
      <c r="B1" s="26" t="s">
        <v>1</v>
      </c>
      <c r="C1" s="26" t="s">
        <v>2</v>
      </c>
      <c r="D1" s="26" t="s">
        <v>3</v>
      </c>
      <c r="E1" s="26" t="s">
        <v>4</v>
      </c>
      <c r="F1" s="26" t="s">
        <v>5</v>
      </c>
      <c r="G1" s="26" t="s">
        <v>6</v>
      </c>
      <c r="H1" s="26" t="s">
        <v>7</v>
      </c>
      <c r="I1" s="26" t="s">
        <v>8</v>
      </c>
      <c r="J1" s="26" t="s">
        <v>9</v>
      </c>
      <c r="K1" s="26" t="s">
        <v>10</v>
      </c>
    </row>
    <row r="2" spans="1:11" ht="27.6" x14ac:dyDescent="0.3">
      <c r="A2" s="3" t="s">
        <v>11</v>
      </c>
      <c r="B2" s="27">
        <v>0.2</v>
      </c>
      <c r="C2" s="27">
        <v>0.8</v>
      </c>
      <c r="D2" s="27">
        <v>0.5</v>
      </c>
      <c r="E2" s="27">
        <v>0.5</v>
      </c>
      <c r="F2" s="27">
        <v>0.6</v>
      </c>
      <c r="G2" s="27">
        <v>0.6</v>
      </c>
      <c r="H2" s="27">
        <v>0.7</v>
      </c>
      <c r="I2" s="27">
        <v>0.4</v>
      </c>
      <c r="J2" s="27">
        <v>0.5</v>
      </c>
      <c r="K2" s="27">
        <v>0.6</v>
      </c>
    </row>
    <row r="3" spans="1:11" x14ac:dyDescent="0.3">
      <c r="A3" s="3" t="s">
        <v>12</v>
      </c>
      <c r="B3" s="27">
        <v>0.5</v>
      </c>
      <c r="C3" s="27">
        <v>0.3</v>
      </c>
      <c r="D3" s="27">
        <v>0.8</v>
      </c>
      <c r="E3" s="27">
        <v>0.7</v>
      </c>
      <c r="F3" s="27">
        <v>0.3</v>
      </c>
      <c r="G3" s="27">
        <v>0.4</v>
      </c>
      <c r="H3" s="27">
        <v>0.3</v>
      </c>
      <c r="I3" s="27">
        <v>0.4</v>
      </c>
      <c r="J3" s="27">
        <v>0.6</v>
      </c>
      <c r="K3" s="27">
        <v>0.4</v>
      </c>
    </row>
    <row r="4" spans="1:11" x14ac:dyDescent="0.3">
      <c r="A4" s="3" t="s">
        <v>13</v>
      </c>
      <c r="B4" s="27">
        <v>0.2</v>
      </c>
      <c r="C4" s="27">
        <v>0.7</v>
      </c>
      <c r="D4" s="27">
        <v>0.3</v>
      </c>
      <c r="E4" s="27">
        <v>0.3</v>
      </c>
      <c r="F4" s="27">
        <v>0.4</v>
      </c>
      <c r="G4" s="27">
        <v>0.8</v>
      </c>
      <c r="H4" s="27">
        <v>0.6</v>
      </c>
      <c r="I4" s="27">
        <v>0.4</v>
      </c>
      <c r="J4" s="27">
        <v>0.3</v>
      </c>
      <c r="K4" s="27">
        <v>0.3</v>
      </c>
    </row>
    <row r="5" spans="1:11" x14ac:dyDescent="0.3">
      <c r="A5" s="3" t="s">
        <v>14</v>
      </c>
      <c r="B5" s="27">
        <v>0.2</v>
      </c>
      <c r="C5" s="27">
        <v>0.4</v>
      </c>
      <c r="D5" s="27">
        <v>0.4</v>
      </c>
      <c r="E5" s="27">
        <v>0.4</v>
      </c>
      <c r="F5" s="27">
        <v>0.6</v>
      </c>
      <c r="G5" s="27">
        <v>0.4</v>
      </c>
      <c r="H5" s="27">
        <v>0.5</v>
      </c>
      <c r="I5" s="27">
        <v>0.4</v>
      </c>
      <c r="J5" s="27">
        <v>0.4</v>
      </c>
      <c r="K5" s="27">
        <v>0.6</v>
      </c>
    </row>
    <row r="6" spans="1:11" ht="27.6" x14ac:dyDescent="0.3">
      <c r="A6" s="3" t="s">
        <v>15</v>
      </c>
      <c r="B6" s="27">
        <v>0.3</v>
      </c>
      <c r="C6" s="27">
        <v>0.6</v>
      </c>
      <c r="D6" s="27">
        <v>0.4</v>
      </c>
      <c r="E6" s="27">
        <v>0.4</v>
      </c>
      <c r="F6" s="27">
        <v>0.5</v>
      </c>
      <c r="G6" s="27">
        <v>0.8</v>
      </c>
      <c r="H6" s="27">
        <v>0.5</v>
      </c>
      <c r="I6" s="27">
        <v>0.5</v>
      </c>
      <c r="J6" s="27">
        <v>0.4</v>
      </c>
      <c r="K6" s="27">
        <v>0.4</v>
      </c>
    </row>
    <row r="7" spans="1:11" x14ac:dyDescent="0.3">
      <c r="A7" s="3" t="s">
        <v>16</v>
      </c>
      <c r="B7" s="27">
        <v>0.7</v>
      </c>
      <c r="C7" s="27">
        <v>0.3</v>
      </c>
      <c r="D7" s="27">
        <v>0.5</v>
      </c>
      <c r="E7" s="27">
        <v>0.4</v>
      </c>
      <c r="F7" s="27">
        <v>0.2</v>
      </c>
      <c r="G7" s="27">
        <v>0.4</v>
      </c>
      <c r="H7" s="27">
        <v>0.2</v>
      </c>
      <c r="I7" s="27">
        <v>0.8</v>
      </c>
      <c r="J7" s="27">
        <v>0.4</v>
      </c>
      <c r="K7" s="27">
        <v>0.3</v>
      </c>
    </row>
    <row r="8" spans="1:11" x14ac:dyDescent="0.3">
      <c r="A8" s="3" t="s">
        <v>17</v>
      </c>
      <c r="B8" s="27">
        <v>0.2</v>
      </c>
      <c r="C8" s="27">
        <v>0.7</v>
      </c>
      <c r="D8" s="27">
        <v>0.4</v>
      </c>
      <c r="E8" s="27">
        <v>0.5</v>
      </c>
      <c r="F8" s="27">
        <v>0.8</v>
      </c>
      <c r="G8" s="27">
        <v>0.5</v>
      </c>
      <c r="H8" s="27">
        <v>0.4</v>
      </c>
      <c r="I8" s="27">
        <v>0.3</v>
      </c>
      <c r="J8" s="27">
        <v>0.4</v>
      </c>
      <c r="K8" s="27">
        <v>0.5</v>
      </c>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EB48D-EC1C-4E05-A933-F66DD928EF87}">
  <dimension ref="A1:E10"/>
  <sheetViews>
    <sheetView workbookViewId="0">
      <selection sqref="A1:E10"/>
    </sheetView>
  </sheetViews>
  <sheetFormatPr defaultColWidth="8.77734375" defaultRowHeight="13.8" x14ac:dyDescent="0.3"/>
  <cols>
    <col min="1" max="1" width="23.5546875" style="5" bestFit="1" customWidth="1"/>
    <col min="2" max="2" width="7.21875" style="5" bestFit="1" customWidth="1"/>
    <col min="3" max="3" width="10.44140625" style="5" bestFit="1" customWidth="1"/>
    <col min="4" max="4" width="10.77734375" style="5" bestFit="1" customWidth="1"/>
    <col min="5" max="5" width="13.77734375" style="5" bestFit="1" customWidth="1"/>
    <col min="6" max="6" width="21.44140625" style="5" bestFit="1" customWidth="1"/>
    <col min="7" max="7" width="29" style="5" bestFit="1" customWidth="1"/>
    <col min="8" max="8" width="20.77734375" style="5" bestFit="1" customWidth="1"/>
    <col min="9" max="9" width="21.44140625" style="5" bestFit="1" customWidth="1"/>
    <col min="10" max="10" width="17.77734375" style="5" bestFit="1" customWidth="1"/>
    <col min="11" max="11" width="19.21875" style="5" bestFit="1" customWidth="1"/>
    <col min="12" max="16384" width="8.77734375" style="5"/>
  </cols>
  <sheetData>
    <row r="1" spans="1:5" x14ac:dyDescent="0.3">
      <c r="A1" s="7" t="s">
        <v>18</v>
      </c>
      <c r="B1" s="7" t="s">
        <v>19</v>
      </c>
      <c r="C1" s="7" t="s">
        <v>20</v>
      </c>
      <c r="D1" s="24" t="s">
        <v>21</v>
      </c>
      <c r="E1" s="24" t="s">
        <v>22</v>
      </c>
    </row>
    <row r="2" spans="1:5" x14ac:dyDescent="0.3">
      <c r="A2" s="4" t="s">
        <v>11</v>
      </c>
      <c r="B2" s="40">
        <v>0.12</v>
      </c>
      <c r="C2" s="40">
        <v>4</v>
      </c>
      <c r="D2" s="25">
        <f>C2/5</f>
        <v>0.8</v>
      </c>
      <c r="E2" s="25">
        <f>B2*D2</f>
        <v>9.6000000000000002E-2</v>
      </c>
    </row>
    <row r="3" spans="1:5" x14ac:dyDescent="0.3">
      <c r="A3" s="4" t="s">
        <v>12</v>
      </c>
      <c r="B3" s="40">
        <v>0.12</v>
      </c>
      <c r="C3" s="40">
        <v>4</v>
      </c>
      <c r="D3" s="25">
        <f t="shared" ref="D3:D8" si="0">C3/5</f>
        <v>0.8</v>
      </c>
      <c r="E3" s="25">
        <f t="shared" ref="E3:E8" si="1">B3*D3</f>
        <v>9.6000000000000002E-2</v>
      </c>
    </row>
    <row r="4" spans="1:5" x14ac:dyDescent="0.3">
      <c r="A4" s="4" t="s">
        <v>13</v>
      </c>
      <c r="B4" s="40">
        <v>0.2</v>
      </c>
      <c r="C4" s="40">
        <v>1</v>
      </c>
      <c r="D4" s="25">
        <f t="shared" si="0"/>
        <v>0.2</v>
      </c>
      <c r="E4" s="25">
        <f t="shared" si="1"/>
        <v>4.0000000000000008E-2</v>
      </c>
    </row>
    <row r="5" spans="1:5" x14ac:dyDescent="0.3">
      <c r="A5" s="4" t="s">
        <v>14</v>
      </c>
      <c r="B5" s="40">
        <v>0.09</v>
      </c>
      <c r="C5" s="40">
        <v>5</v>
      </c>
      <c r="D5" s="25">
        <f t="shared" si="0"/>
        <v>1</v>
      </c>
      <c r="E5" s="25">
        <f t="shared" si="1"/>
        <v>0.09</v>
      </c>
    </row>
    <row r="6" spans="1:5" x14ac:dyDescent="0.3">
      <c r="A6" s="4" t="s">
        <v>15</v>
      </c>
      <c r="B6" s="40">
        <v>0.16</v>
      </c>
      <c r="C6" s="40">
        <v>2</v>
      </c>
      <c r="D6" s="25">
        <f t="shared" si="0"/>
        <v>0.4</v>
      </c>
      <c r="E6" s="25">
        <f t="shared" si="1"/>
        <v>6.4000000000000001E-2</v>
      </c>
    </row>
    <row r="7" spans="1:5" x14ac:dyDescent="0.3">
      <c r="A7" s="4" t="s">
        <v>16</v>
      </c>
      <c r="B7" s="40">
        <v>0.13</v>
      </c>
      <c r="C7" s="40">
        <v>5</v>
      </c>
      <c r="D7" s="25">
        <f t="shared" si="0"/>
        <v>1</v>
      </c>
      <c r="E7" s="25">
        <f t="shared" si="1"/>
        <v>0.13</v>
      </c>
    </row>
    <row r="8" spans="1:5" x14ac:dyDescent="0.3">
      <c r="A8" s="4" t="s">
        <v>17</v>
      </c>
      <c r="B8" s="41">
        <v>0.18</v>
      </c>
      <c r="C8" s="40">
        <v>3</v>
      </c>
      <c r="D8" s="25">
        <f t="shared" si="0"/>
        <v>0.6</v>
      </c>
      <c r="E8" s="25">
        <f t="shared" si="1"/>
        <v>0.108</v>
      </c>
    </row>
    <row r="10" spans="1:5" x14ac:dyDescent="0.3">
      <c r="A10" s="42" t="s">
        <v>23</v>
      </c>
      <c r="B10" s="42">
        <f>SUM(B2:B8)</f>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277C4-C188-43EC-919F-A071BBBCC908}">
  <dimension ref="A1:I11"/>
  <sheetViews>
    <sheetView tabSelected="1" workbookViewId="0">
      <selection activeCell="K9" sqref="K9"/>
    </sheetView>
  </sheetViews>
  <sheetFormatPr defaultColWidth="8.77734375" defaultRowHeight="13.8" x14ac:dyDescent="0.3"/>
  <cols>
    <col min="1" max="1" width="10.21875" style="5" customWidth="1"/>
    <col min="2" max="2" width="13.77734375" style="5" customWidth="1"/>
    <col min="3" max="3" width="9.21875" style="5" customWidth="1"/>
    <col min="4" max="5" width="13.5546875" style="5" bestFit="1" customWidth="1"/>
    <col min="6" max="6" width="27.21875" style="5" bestFit="1" customWidth="1"/>
    <col min="7" max="16384" width="8.77734375" style="5"/>
  </cols>
  <sheetData>
    <row r="1" spans="1:9" x14ac:dyDescent="0.3">
      <c r="A1" s="7" t="s">
        <v>24</v>
      </c>
      <c r="B1" s="7" t="s">
        <v>25</v>
      </c>
      <c r="C1" s="7" t="s">
        <v>26</v>
      </c>
      <c r="E1" s="8" t="s">
        <v>27</v>
      </c>
      <c r="F1" s="8" t="s">
        <v>28</v>
      </c>
      <c r="G1" s="8" t="s">
        <v>26</v>
      </c>
    </row>
    <row r="2" spans="1:9" ht="27.6" x14ac:dyDescent="0.3">
      <c r="A2" s="5" t="s">
        <v>29</v>
      </c>
      <c r="B2" s="3" t="s">
        <v>1</v>
      </c>
      <c r="C2" s="28">
        <f>SUMPRODUCT(Inputs!$E$2:$E$8, Suitability!B$2:B$8)</f>
        <v>0.22500000000000003</v>
      </c>
      <c r="E2" s="12" t="str" cm="1">
        <f t="array" ref="E2:G11">_xlfn._xlws.SORT(A2:C11, 3, -1)</f>
        <v xml:space="preserve">BMA2 </v>
      </c>
      <c r="F2" s="9" t="str">
        <v>Environmental Finance (BMA2)</v>
      </c>
      <c r="G2" s="29">
        <v>0.3226</v>
      </c>
      <c r="H2" s="6"/>
      <c r="I2" s="6"/>
    </row>
    <row r="3" spans="1:9" ht="41.4" x14ac:dyDescent="0.3">
      <c r="A3" s="5" t="s">
        <v>30</v>
      </c>
      <c r="B3" s="3" t="s">
        <v>2</v>
      </c>
      <c r="C3" s="28">
        <f>SUMPRODUCT(Inputs!$E$2:$E$8, Suitability!C$2:C$8)</f>
        <v>0.3226</v>
      </c>
      <c r="E3" s="12" t="str">
        <v>BMA6</v>
      </c>
      <c r="F3" s="9" t="str">
        <v>Public-Private Partnership (BMA6)</v>
      </c>
      <c r="G3" s="29">
        <v>0.32119999999999999</v>
      </c>
      <c r="H3" s="6"/>
      <c r="I3" s="6"/>
    </row>
    <row r="4" spans="1:9" ht="27.6" x14ac:dyDescent="0.3">
      <c r="A4" s="5" t="s">
        <v>31</v>
      </c>
      <c r="B4" s="3" t="s">
        <v>3</v>
      </c>
      <c r="C4" s="28">
        <f>SUMPRODUCT(Inputs!$E$2:$E$8, Suitability!D$2:D$8)</f>
        <v>0.30660000000000004</v>
      </c>
      <c r="E4" s="12" t="str">
        <v>BMA3</v>
      </c>
      <c r="F4" s="9" t="str">
        <v>Experience Selling (BMA3)</v>
      </c>
      <c r="G4" s="29">
        <v>0.30660000000000004</v>
      </c>
      <c r="H4" s="6"/>
      <c r="I4" s="6"/>
    </row>
    <row r="5" spans="1:9" ht="27.6" x14ac:dyDescent="0.3">
      <c r="A5" s="5" t="s">
        <v>32</v>
      </c>
      <c r="B5" s="3" t="s">
        <v>4</v>
      </c>
      <c r="C5" s="28">
        <f>SUMPRODUCT(Inputs!$E$2:$E$8, Suitability!E$2:E$8)</f>
        <v>0.29480000000000001</v>
      </c>
      <c r="E5" s="12" t="str">
        <v>BMA5</v>
      </c>
      <c r="F5" s="9" t="str">
        <v>Green Chemistry (BMA5)</v>
      </c>
      <c r="G5" s="29">
        <v>0.30080000000000001</v>
      </c>
      <c r="H5" s="6"/>
      <c r="I5" s="6"/>
    </row>
    <row r="6" spans="1:9" ht="41.4" x14ac:dyDescent="0.3">
      <c r="A6" s="5" t="s">
        <v>33</v>
      </c>
      <c r="B6" s="3" t="s">
        <v>5</v>
      </c>
      <c r="C6" s="28">
        <f>SUMPRODUCT(Inputs!$E$2:$E$8, Suitability!F$2:F$8)</f>
        <v>0.30080000000000001</v>
      </c>
      <c r="E6" s="12" t="str">
        <v>BMA8</v>
      </c>
      <c r="F6" s="9" t="str">
        <v>Social Enterprise (BMA8)</v>
      </c>
      <c r="G6" s="29">
        <v>0.29720000000000002</v>
      </c>
      <c r="H6" s="6"/>
      <c r="I6" s="6"/>
    </row>
    <row r="7" spans="1:9" ht="41.4" x14ac:dyDescent="0.3">
      <c r="A7" s="5" t="s">
        <v>34</v>
      </c>
      <c r="B7" s="3" t="s">
        <v>6</v>
      </c>
      <c r="C7" s="28">
        <f>SUMPRODUCT(Inputs!$E$2:$E$8, Suitability!G$2:G$8)</f>
        <v>0.32119999999999999</v>
      </c>
      <c r="E7" s="12" t="str">
        <v>BMA4</v>
      </c>
      <c r="F7" s="9" t="str">
        <v>Freemium (BMA4)</v>
      </c>
      <c r="G7" s="29">
        <v>0.29480000000000001</v>
      </c>
      <c r="H7" s="6"/>
      <c r="I7" s="6"/>
    </row>
    <row r="8" spans="1:9" ht="41.4" x14ac:dyDescent="0.3">
      <c r="A8" s="5" t="s">
        <v>35</v>
      </c>
      <c r="B8" s="3" t="s">
        <v>7</v>
      </c>
      <c r="C8" s="28">
        <f>SUMPRODUCT(Inputs!$E$2:$E$8, Suitability!H$2:H$8)</f>
        <v>0.26619999999999999</v>
      </c>
      <c r="E8" s="12" t="str">
        <v>BMA10</v>
      </c>
      <c r="F8" s="9" t="str">
        <v>Trash to Cash (BMA10)</v>
      </c>
      <c r="G8" s="29">
        <v>0.28060000000000002</v>
      </c>
      <c r="H8" s="6"/>
      <c r="I8" s="6"/>
    </row>
    <row r="9" spans="1:9" ht="41.4" x14ac:dyDescent="0.3">
      <c r="A9" s="5" t="s">
        <v>36</v>
      </c>
      <c r="B9" s="3" t="s">
        <v>8</v>
      </c>
      <c r="C9" s="28">
        <f>SUMPRODUCT(Inputs!$E$2:$E$8, Suitability!I$2:I$8)</f>
        <v>0.29720000000000002</v>
      </c>
      <c r="E9" s="13" t="str">
        <v>BMA9</v>
      </c>
      <c r="F9" s="10" t="str">
        <v>Subscription (BMA9)</v>
      </c>
      <c r="G9" s="30">
        <v>0.27440000000000003</v>
      </c>
    </row>
    <row r="10" spans="1:9" ht="27.6" x14ac:dyDescent="0.3">
      <c r="A10" s="5" t="s">
        <v>37</v>
      </c>
      <c r="B10" s="3" t="s">
        <v>9</v>
      </c>
      <c r="C10" s="28">
        <f>SUMPRODUCT(Inputs!$E$2:$E$8, Suitability!J$2:J$8)</f>
        <v>0.27440000000000003</v>
      </c>
      <c r="E10" s="13" t="str">
        <v>BMA7</v>
      </c>
      <c r="F10" s="10" t="str">
        <v>Reverse Auction (BMA7)</v>
      </c>
      <c r="G10" s="30">
        <v>0.26619999999999999</v>
      </c>
    </row>
    <row r="11" spans="1:9" ht="27.6" x14ac:dyDescent="0.3">
      <c r="A11" s="5" t="s">
        <v>38</v>
      </c>
      <c r="B11" s="3" t="s">
        <v>10</v>
      </c>
      <c r="C11" s="28">
        <f>SUMPRODUCT(Inputs!$E$2:$E$8, Suitability!K$2:K$8)</f>
        <v>0.28060000000000002</v>
      </c>
      <c r="E11" s="13" t="str">
        <v>BMA1</v>
      </c>
      <c r="F11" s="10" t="str">
        <v>Crowdfunding (BMA1)</v>
      </c>
      <c r="G11" s="30">
        <v>0.22500000000000003</v>
      </c>
    </row>
  </sheetData>
  <sheetProtection sheet="1" objects="1" scenarios="1"/>
  <sortState xmlns:xlrd2="http://schemas.microsoft.com/office/spreadsheetml/2017/richdata2" ref="A2:D11">
    <sortCondition ref="C2:C11"/>
  </sortState>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332B2-12EC-4A10-99C0-FA9B11BA62F7}">
  <dimension ref="A1:V11"/>
  <sheetViews>
    <sheetView workbookViewId="0">
      <selection activeCell="G16" sqref="G16"/>
    </sheetView>
  </sheetViews>
  <sheetFormatPr defaultColWidth="8.77734375" defaultRowHeight="13.8" x14ac:dyDescent="0.3"/>
  <cols>
    <col min="1" max="1" width="6.77734375" style="5" bestFit="1" customWidth="1"/>
    <col min="2" max="2" width="5.77734375" style="5" bestFit="1" customWidth="1"/>
    <col min="3" max="3" width="7.77734375" style="5" bestFit="1" customWidth="1"/>
    <col min="4" max="5" width="12.5546875" style="5" bestFit="1" customWidth="1"/>
    <col min="6" max="6" width="16.21875" style="5" bestFit="1" customWidth="1"/>
    <col min="7" max="7" width="22.21875" style="5" bestFit="1" customWidth="1"/>
    <col min="8" max="8" width="11" style="5" bestFit="1" customWidth="1"/>
    <col min="9" max="12" width="8.77734375" style="5"/>
    <col min="13" max="13" width="15.5546875" style="5" hidden="1" customWidth="1"/>
    <col min="14" max="22" width="7" style="5" hidden="1" customWidth="1"/>
    <col min="23" max="16384" width="8.77734375" style="5"/>
  </cols>
  <sheetData>
    <row r="1" spans="1:22" s="17" customFormat="1" ht="27.6" x14ac:dyDescent="0.3">
      <c r="A1" s="36" t="s">
        <v>39</v>
      </c>
      <c r="B1" s="11" t="s">
        <v>26</v>
      </c>
      <c r="C1" s="11" t="s">
        <v>40</v>
      </c>
      <c r="D1" s="15" t="s">
        <v>41</v>
      </c>
      <c r="E1" s="16" t="s">
        <v>42</v>
      </c>
      <c r="F1" s="11" t="s">
        <v>43</v>
      </c>
      <c r="G1" s="31" t="s">
        <v>44</v>
      </c>
      <c r="H1" s="31" t="s">
        <v>45</v>
      </c>
      <c r="M1" s="11" t="s">
        <v>46</v>
      </c>
      <c r="N1" s="11" t="s">
        <v>47</v>
      </c>
      <c r="O1" s="11" t="s">
        <v>31</v>
      </c>
      <c r="P1" s="11" t="s">
        <v>32</v>
      </c>
      <c r="Q1" s="11" t="s">
        <v>33</v>
      </c>
      <c r="R1" s="11" t="s">
        <v>34</v>
      </c>
      <c r="S1" s="11" t="s">
        <v>35</v>
      </c>
      <c r="T1" s="11" t="s">
        <v>36</v>
      </c>
      <c r="U1" s="11" t="s">
        <v>37</v>
      </c>
      <c r="V1" s="11" t="s">
        <v>38</v>
      </c>
    </row>
    <row r="2" spans="1:22" x14ac:dyDescent="0.3">
      <c r="A2" s="37" t="str">
        <f>Results!A2</f>
        <v>BMA1</v>
      </c>
      <c r="B2" s="34">
        <f>Results!C2</f>
        <v>0.22500000000000003</v>
      </c>
      <c r="C2" s="35">
        <f>B2/MAX($B$2:$B$11)</f>
        <v>0.69745815251084942</v>
      </c>
      <c r="D2" s="18" t="str">
        <f>INDEX(Inputs!$A$2:$A$8, MATCH(LARGE(M$2:M$8, 1), M$2:M$8, 0))</f>
        <v>Social Benefits</v>
      </c>
      <c r="E2" s="19" t="str">
        <f>INDEX(Inputs!$A$2:$A$8, MATCH(LARGE(M$2:M$8, 2), M$2:M$8, 0))</f>
        <v>Local Demand</v>
      </c>
      <c r="F2" s="20" t="str">
        <f>INDEX(Inputs!$A$2:$A$8, MATCH(LARGE(M$2:M$8, 3), M$2:M$8, 0))</f>
        <v>Innovation Capacity</v>
      </c>
      <c r="G2" s="32" t="str" cm="1">
        <f t="array" aca="1" ref="G2" ca="1">_xlfn.LET(_xlpm.gaps, _xlfn.TEXTJOIN(", ", TRUE, IF((OFFSET(Suitability!$A$2:$A$8, 0, ROW(A1))&gt;=0.6)*(Inputs!$E$2:$E$8&lt;=0.06), Inputs!$A$2:$A$8, "")), IF(_xlpm.gaps="", "No major gaps", _xlpm.gaps))</f>
        <v>No major gaps</v>
      </c>
      <c r="H2" s="33" t="str">
        <f>IF(C2&gt;=0.85, "EXCELLENT", IF(C2&gt;=0.75, "VERY GOOD", IF(C2&gt;=0.65, "GOOD", IF(C2&gt;=0.55, "PROMISING", IF(C2&gt;=0.45, "MODERATE", "WEAK")))))</f>
        <v>GOOD</v>
      </c>
      <c r="M2" s="21">
        <f>Inputs!$E2 * Suitability!B2</f>
        <v>1.9200000000000002E-2</v>
      </c>
      <c r="N2" s="21">
        <f>Inputs!$E2 * Suitability!C2</f>
        <v>7.6800000000000007E-2</v>
      </c>
      <c r="O2" s="21">
        <f>Inputs!$E2 * Suitability!D2</f>
        <v>4.8000000000000001E-2</v>
      </c>
      <c r="P2" s="21">
        <f>Inputs!$E2 * Suitability!E2</f>
        <v>4.8000000000000001E-2</v>
      </c>
      <c r="Q2" s="21">
        <f>Inputs!$E2 * Suitability!F2</f>
        <v>5.7599999999999998E-2</v>
      </c>
      <c r="R2" s="21">
        <f>Inputs!$E2 * Suitability!G2</f>
        <v>5.7599999999999998E-2</v>
      </c>
      <c r="S2" s="21">
        <f>Inputs!$E2 * Suitability!H2</f>
        <v>6.7199999999999996E-2</v>
      </c>
      <c r="T2" s="21">
        <f>Inputs!$E2 * Suitability!I2</f>
        <v>3.8400000000000004E-2</v>
      </c>
      <c r="U2" s="21">
        <f>Inputs!$E2 * Suitability!J2</f>
        <v>4.8000000000000001E-2</v>
      </c>
      <c r="V2" s="21">
        <f>Inputs!$E2 * Suitability!K2</f>
        <v>5.7599999999999998E-2</v>
      </c>
    </row>
    <row r="3" spans="1:22" x14ac:dyDescent="0.3">
      <c r="A3" s="37" t="str">
        <f>Results!A3</f>
        <v xml:space="preserve">BMA2 </v>
      </c>
      <c r="B3" s="34">
        <f>Results!C3</f>
        <v>0.3226</v>
      </c>
      <c r="C3" s="35">
        <f t="shared" ref="C3:C11" si="0">B3/MAX($B$2:$B$11)</f>
        <v>1</v>
      </c>
      <c r="D3" s="18" t="str">
        <f>INDEX(Inputs!$A$2:$A$8, MATCH(LARGE(M$2:M$8, 1), M$2:M$8, 0))</f>
        <v>Social Benefits</v>
      </c>
      <c r="E3" s="19" t="str">
        <f>INDEX(Inputs!$A$2:$A$8, MATCH(LARGE(M$2:M$8, 2), M$2:M$8, 0))</f>
        <v>Local Demand</v>
      </c>
      <c r="F3" s="20" t="str">
        <f>INDEX(Inputs!$A$2:$A$8, MATCH(LARGE(M$2:M$8, 3), M$2:M$8, 0))</f>
        <v>Innovation Capacity</v>
      </c>
      <c r="G3" s="32" t="str" cm="1">
        <f t="array" aca="1" ref="G3" ca="1">_xlfn.LET(_xlpm.gaps, _xlfn.TEXTJOIN(", ", TRUE, IF((OFFSET(Suitability!$A$2:$A$8, 0, ROW(A2))&gt;=0.6)*(Inputs!$E$2:$E$8&lt;=0.06), Inputs!$A$2:$A$8, "")), IF(_xlpm.gaps="", "No major gaps", _xlpm.gaps))</f>
        <v>Regulations &amp; Policies</v>
      </c>
      <c r="H3" s="33" t="str">
        <f t="shared" ref="H3:H11" si="1">IF(C3&gt;=0.85, "EXCELLENT", IF(C3&gt;=0.75, "VERY GOOD", IF(C3&gt;=0.65, "GOOD", IF(C3&gt;=0.55, "PROMISING", IF(C3&gt;=0.45, "MODERATE", "WEAK")))))</f>
        <v>EXCELLENT</v>
      </c>
      <c r="M3" s="21">
        <f>Inputs!$E3 * Suitability!B3</f>
        <v>4.8000000000000001E-2</v>
      </c>
      <c r="N3" s="21">
        <f>Inputs!$E3 * Suitability!C3</f>
        <v>2.8799999999999999E-2</v>
      </c>
      <c r="O3" s="21">
        <f>Inputs!$E3 * Suitability!D3</f>
        <v>7.6800000000000007E-2</v>
      </c>
      <c r="P3" s="21">
        <f>Inputs!$E3 * Suitability!E3</f>
        <v>6.7199999999999996E-2</v>
      </c>
      <c r="Q3" s="21">
        <f>Inputs!$E3 * Suitability!F3</f>
        <v>2.8799999999999999E-2</v>
      </c>
      <c r="R3" s="21">
        <f>Inputs!$E3 * Suitability!G3</f>
        <v>3.8400000000000004E-2</v>
      </c>
      <c r="S3" s="21">
        <f>Inputs!$E3 * Suitability!H3</f>
        <v>2.8799999999999999E-2</v>
      </c>
      <c r="T3" s="21">
        <f>Inputs!$E3 * Suitability!I3</f>
        <v>3.8400000000000004E-2</v>
      </c>
      <c r="U3" s="21">
        <f>Inputs!$E3 * Suitability!J3</f>
        <v>5.7599999999999998E-2</v>
      </c>
      <c r="V3" s="21">
        <f>Inputs!$E3 * Suitability!K3</f>
        <v>3.8400000000000004E-2</v>
      </c>
    </row>
    <row r="4" spans="1:22" x14ac:dyDescent="0.3">
      <c r="A4" s="37" t="str">
        <f>Results!A4</f>
        <v>BMA3</v>
      </c>
      <c r="B4" s="34">
        <f>Results!C4</f>
        <v>0.30660000000000004</v>
      </c>
      <c r="C4" s="35">
        <f t="shared" si="0"/>
        <v>0.95040297582145083</v>
      </c>
      <c r="D4" s="18" t="str">
        <f>INDEX(Inputs!$A$2:$A$8, MATCH(LARGE(M$2:M$8, 1), M$2:M$8, 0))</f>
        <v>Social Benefits</v>
      </c>
      <c r="E4" s="19" t="str">
        <f>INDEX(Inputs!$A$2:$A$8, MATCH(LARGE(M$2:M$8, 2), M$2:M$8, 0))</f>
        <v>Local Demand</v>
      </c>
      <c r="F4" s="20" t="str">
        <f>INDEX(Inputs!$A$2:$A$8, MATCH(LARGE(M$2:M$8, 3), M$2:M$8, 0))</f>
        <v>Innovation Capacity</v>
      </c>
      <c r="G4" s="32" t="str" cm="1">
        <f t="array" aca="1" ref="G4" ca="1">_xlfn.LET(_xlpm.gaps, _xlfn.TEXTJOIN(", ", TRUE, IF((OFFSET(Suitability!$A$2:$A$8, 0, ROW(A3))&gt;=0.6)*(Inputs!$E$2:$E$8&lt;=0.06), Inputs!$A$2:$A$8, "")), IF(_xlpm.gaps="", "No major gaps", _xlpm.gaps))</f>
        <v>No major gaps</v>
      </c>
      <c r="H4" s="33" t="str">
        <f t="shared" si="1"/>
        <v>EXCELLENT</v>
      </c>
      <c r="M4" s="21">
        <f>Inputs!$E4 * Suitability!B4</f>
        <v>8.0000000000000019E-3</v>
      </c>
      <c r="N4" s="21">
        <f>Inputs!$E4 * Suitability!C4</f>
        <v>2.8000000000000004E-2</v>
      </c>
      <c r="O4" s="21">
        <f>Inputs!$E4 * Suitability!D4</f>
        <v>1.2000000000000002E-2</v>
      </c>
      <c r="P4" s="21">
        <f>Inputs!$E4 * Suitability!E4</f>
        <v>1.2000000000000002E-2</v>
      </c>
      <c r="Q4" s="21">
        <f>Inputs!$E4 * Suitability!F4</f>
        <v>1.6000000000000004E-2</v>
      </c>
      <c r="R4" s="21">
        <f>Inputs!$E4 * Suitability!G4</f>
        <v>3.2000000000000008E-2</v>
      </c>
      <c r="S4" s="21">
        <f>Inputs!$E4 * Suitability!H4</f>
        <v>2.4000000000000004E-2</v>
      </c>
      <c r="T4" s="21">
        <f>Inputs!$E4 * Suitability!I4</f>
        <v>1.6000000000000004E-2</v>
      </c>
      <c r="U4" s="21">
        <f>Inputs!$E4 * Suitability!J4</f>
        <v>1.2000000000000002E-2</v>
      </c>
      <c r="V4" s="21">
        <f>Inputs!$E4 * Suitability!K4</f>
        <v>1.2000000000000002E-2</v>
      </c>
    </row>
    <row r="5" spans="1:22" x14ac:dyDescent="0.3">
      <c r="A5" s="37" t="str">
        <f>Results!A5</f>
        <v>BMA4</v>
      </c>
      <c r="B5" s="34">
        <f>Results!C5</f>
        <v>0.29480000000000001</v>
      </c>
      <c r="C5" s="35">
        <f t="shared" si="0"/>
        <v>0.91382517048977063</v>
      </c>
      <c r="D5" s="18" t="str">
        <f>INDEX(Inputs!$A$2:$A$8, MATCH(LARGE(M$2:M$8, 1), M$2:M$8, 0))</f>
        <v>Social Benefits</v>
      </c>
      <c r="E5" s="19" t="str">
        <f>INDEX(Inputs!$A$2:$A$8, MATCH(LARGE(M$2:M$8, 2), M$2:M$8, 0))</f>
        <v>Local Demand</v>
      </c>
      <c r="F5" s="20" t="str">
        <f>INDEX(Inputs!$A$2:$A$8, MATCH(LARGE(M$2:M$8, 3), M$2:M$8, 0))</f>
        <v>Innovation Capacity</v>
      </c>
      <c r="G5" s="32" t="str" cm="1">
        <f t="array" aca="1" ref="G5" ca="1">_xlfn.LET(_xlpm.gaps, _xlfn.TEXTJOIN(", ", TRUE, IF((OFFSET(Suitability!$A$2:$A$8, 0, ROW(A4))&gt;=0.6)*(Inputs!$E$2:$E$8&lt;=0.06), Inputs!$A$2:$A$8, "")), IF(_xlpm.gaps="", "No major gaps", _xlpm.gaps))</f>
        <v>No major gaps</v>
      </c>
      <c r="H5" s="33" t="str">
        <f t="shared" si="1"/>
        <v>EXCELLENT</v>
      </c>
      <c r="M5" s="21">
        <f>Inputs!$E5 * Suitability!B5</f>
        <v>1.7999999999999999E-2</v>
      </c>
      <c r="N5" s="21">
        <f>Inputs!$E5 * Suitability!C5</f>
        <v>3.5999999999999997E-2</v>
      </c>
      <c r="O5" s="21">
        <f>Inputs!$E5 * Suitability!D5</f>
        <v>3.5999999999999997E-2</v>
      </c>
      <c r="P5" s="21">
        <f>Inputs!$E5 * Suitability!E5</f>
        <v>3.5999999999999997E-2</v>
      </c>
      <c r="Q5" s="21">
        <f>Inputs!$E5 * Suitability!F5</f>
        <v>5.3999999999999999E-2</v>
      </c>
      <c r="R5" s="21">
        <f>Inputs!$E5 * Suitability!G5</f>
        <v>3.5999999999999997E-2</v>
      </c>
      <c r="S5" s="21">
        <f>Inputs!$E5 * Suitability!H5</f>
        <v>4.4999999999999998E-2</v>
      </c>
      <c r="T5" s="21">
        <f>Inputs!$E5 * Suitability!I5</f>
        <v>3.5999999999999997E-2</v>
      </c>
      <c r="U5" s="21">
        <f>Inputs!$E5 * Suitability!J5</f>
        <v>3.5999999999999997E-2</v>
      </c>
      <c r="V5" s="21">
        <f>Inputs!$E5 * Suitability!K5</f>
        <v>5.3999999999999999E-2</v>
      </c>
    </row>
    <row r="6" spans="1:22" x14ac:dyDescent="0.3">
      <c r="A6" s="37" t="str">
        <f>Results!A6</f>
        <v>BMA5</v>
      </c>
      <c r="B6" s="34">
        <f>Results!C6</f>
        <v>0.30080000000000001</v>
      </c>
      <c r="C6" s="35">
        <f t="shared" si="0"/>
        <v>0.93242405455672661</v>
      </c>
      <c r="D6" s="18" t="str">
        <f>INDEX(Inputs!$A$2:$A$8, MATCH(LARGE(M$2:M$8, 1), M$2:M$8, 0))</f>
        <v>Social Benefits</v>
      </c>
      <c r="E6" s="19" t="str">
        <f>INDEX(Inputs!$A$2:$A$8, MATCH(LARGE(M$2:M$8, 2), M$2:M$8, 0))</f>
        <v>Local Demand</v>
      </c>
      <c r="F6" s="20" t="str">
        <f>INDEX(Inputs!$A$2:$A$8, MATCH(LARGE(M$2:M$8, 3), M$2:M$8, 0))</f>
        <v>Innovation Capacity</v>
      </c>
      <c r="G6" s="32" t="str" cm="1">
        <f t="array" aca="1" ref="G6" ca="1">_xlfn.LET(_xlpm.gaps, _xlfn.TEXTJOIN(", ", TRUE, IF((OFFSET(Suitability!$A$2:$A$8, 0, ROW(A5))&gt;=0.6)*(Inputs!$E$2:$E$8&lt;=0.06), Inputs!$A$2:$A$8, "")), IF(_xlpm.gaps="", "No major gaps", _xlpm.gaps))</f>
        <v>No major gaps</v>
      </c>
      <c r="H6" s="33" t="str">
        <f t="shared" si="1"/>
        <v>EXCELLENT</v>
      </c>
      <c r="M6" s="21">
        <f>Inputs!$E6 * Suitability!B6</f>
        <v>1.9199999999999998E-2</v>
      </c>
      <c r="N6" s="21">
        <f>Inputs!$E6 * Suitability!C6</f>
        <v>3.8399999999999997E-2</v>
      </c>
      <c r="O6" s="21">
        <f>Inputs!$E6 * Suitability!D6</f>
        <v>2.5600000000000001E-2</v>
      </c>
      <c r="P6" s="21">
        <f>Inputs!$E6 * Suitability!E6</f>
        <v>2.5600000000000001E-2</v>
      </c>
      <c r="Q6" s="21">
        <f>Inputs!$E6 * Suitability!F6</f>
        <v>3.2000000000000001E-2</v>
      </c>
      <c r="R6" s="21">
        <f>Inputs!$E6 * Suitability!G6</f>
        <v>5.1200000000000002E-2</v>
      </c>
      <c r="S6" s="21">
        <f>Inputs!$E6 * Suitability!H6</f>
        <v>3.2000000000000001E-2</v>
      </c>
      <c r="T6" s="21">
        <f>Inputs!$E6 * Suitability!I6</f>
        <v>3.2000000000000001E-2</v>
      </c>
      <c r="U6" s="21">
        <f>Inputs!$E6 * Suitability!J6</f>
        <v>2.5600000000000001E-2</v>
      </c>
      <c r="V6" s="21">
        <f>Inputs!$E6 * Suitability!K6</f>
        <v>2.5600000000000001E-2</v>
      </c>
    </row>
    <row r="7" spans="1:22" x14ac:dyDescent="0.3">
      <c r="A7" s="37" t="str">
        <f>Results!A7</f>
        <v>BMA6</v>
      </c>
      <c r="B7" s="34">
        <f>Results!C7</f>
        <v>0.32119999999999999</v>
      </c>
      <c r="C7" s="35">
        <f t="shared" si="0"/>
        <v>0.99566026038437694</v>
      </c>
      <c r="D7" s="18" t="str">
        <f>INDEX(Inputs!$A$2:$A$8, MATCH(LARGE(M$2:M$8, 1), M$2:M$8, 0))</f>
        <v>Social Benefits</v>
      </c>
      <c r="E7" s="19" t="str">
        <f>INDEX(Inputs!$A$2:$A$8, MATCH(LARGE(M$2:M$8, 2), M$2:M$8, 0))</f>
        <v>Local Demand</v>
      </c>
      <c r="F7" s="20" t="str">
        <f>INDEX(Inputs!$A$2:$A$8, MATCH(LARGE(M$2:M$8, 3), M$2:M$8, 0))</f>
        <v>Innovation Capacity</v>
      </c>
      <c r="G7" s="32" t="str" cm="1">
        <f t="array" aca="1" ref="G7" ca="1">_xlfn.LET(_xlpm.gaps, _xlfn.TEXTJOIN(", ", TRUE, IF((OFFSET(Suitability!$A$2:$A$8, 0, ROW(A6))&gt;=0.6)*(Inputs!$E$2:$E$8&lt;=0.06), Inputs!$A$2:$A$8, "")), IF(_xlpm.gaps="", "No major gaps", _xlpm.gaps))</f>
        <v>Regulations &amp; Policies</v>
      </c>
      <c r="H7" s="33" t="str">
        <f t="shared" si="1"/>
        <v>EXCELLENT</v>
      </c>
      <c r="M7" s="21">
        <f>Inputs!$E7 * Suitability!B7</f>
        <v>9.0999999999999998E-2</v>
      </c>
      <c r="N7" s="21">
        <f>Inputs!$E7 * Suitability!C7</f>
        <v>3.9E-2</v>
      </c>
      <c r="O7" s="21">
        <f>Inputs!$E7 * Suitability!D7</f>
        <v>6.5000000000000002E-2</v>
      </c>
      <c r="P7" s="21">
        <f>Inputs!$E7 * Suitability!E7</f>
        <v>5.2000000000000005E-2</v>
      </c>
      <c r="Q7" s="21">
        <f>Inputs!$E7 * Suitability!F7</f>
        <v>2.6000000000000002E-2</v>
      </c>
      <c r="R7" s="21">
        <f>Inputs!$E7 * Suitability!G7</f>
        <v>5.2000000000000005E-2</v>
      </c>
      <c r="S7" s="21">
        <f>Inputs!$E7 * Suitability!H7</f>
        <v>2.6000000000000002E-2</v>
      </c>
      <c r="T7" s="21">
        <f>Inputs!$E7 * Suitability!I7</f>
        <v>0.10400000000000001</v>
      </c>
      <c r="U7" s="21">
        <f>Inputs!$E7 * Suitability!J7</f>
        <v>5.2000000000000005E-2</v>
      </c>
      <c r="V7" s="21">
        <f>Inputs!$E7 * Suitability!K7</f>
        <v>3.9E-2</v>
      </c>
    </row>
    <row r="8" spans="1:22" x14ac:dyDescent="0.3">
      <c r="A8" s="37" t="str">
        <f>Results!A8</f>
        <v>BMA7</v>
      </c>
      <c r="B8" s="34">
        <f>Results!C8</f>
        <v>0.26619999999999999</v>
      </c>
      <c r="C8" s="35">
        <f t="shared" si="0"/>
        <v>0.82517048977061369</v>
      </c>
      <c r="D8" s="18" t="str">
        <f>INDEX(Inputs!$A$2:$A$8, MATCH(LARGE(M$2:M$8, 1), M$2:M$8, 0))</f>
        <v>Social Benefits</v>
      </c>
      <c r="E8" s="19" t="str">
        <f>INDEX(Inputs!$A$2:$A$8, MATCH(LARGE(M$2:M$8, 2), M$2:M$8, 0))</f>
        <v>Local Demand</v>
      </c>
      <c r="F8" s="20" t="str">
        <f>INDEX(Inputs!$A$2:$A$8, MATCH(LARGE(M$2:M$8, 3), M$2:M$8, 0))</f>
        <v>Innovation Capacity</v>
      </c>
      <c r="G8" s="32" t="str" cm="1">
        <f t="array" aca="1" ref="G8" ca="1">_xlfn.LET(_xlpm.gaps, _xlfn.TEXTJOIN(", ", TRUE, IF((OFFSET(Suitability!$A$2:$A$8, 0, ROW(A7))&gt;=0.6)*(Inputs!$E$2:$E$8&lt;=0.06), Inputs!$A$2:$A$8, "")), IF(_xlpm.gaps="", "No major gaps", _xlpm.gaps))</f>
        <v>Regulations &amp; Policies</v>
      </c>
      <c r="H8" s="33" t="str">
        <f t="shared" si="1"/>
        <v>VERY GOOD</v>
      </c>
      <c r="M8" s="21">
        <f>Inputs!$E8 * Suitability!B8</f>
        <v>2.1600000000000001E-2</v>
      </c>
      <c r="N8" s="21">
        <f>Inputs!$E8 * Suitability!C8</f>
        <v>7.5600000000000001E-2</v>
      </c>
      <c r="O8" s="21">
        <f>Inputs!$E8 * Suitability!D8</f>
        <v>4.3200000000000002E-2</v>
      </c>
      <c r="P8" s="21">
        <f>Inputs!$E8 * Suitability!E8</f>
        <v>5.3999999999999999E-2</v>
      </c>
      <c r="Q8" s="21">
        <f>Inputs!$E8 * Suitability!F8</f>
        <v>8.6400000000000005E-2</v>
      </c>
      <c r="R8" s="21">
        <f>Inputs!$E8 * Suitability!G8</f>
        <v>5.3999999999999999E-2</v>
      </c>
      <c r="S8" s="21">
        <f>Inputs!$E8 * Suitability!H8</f>
        <v>4.3200000000000002E-2</v>
      </c>
      <c r="T8" s="21">
        <f>Inputs!$E8 * Suitability!I8</f>
        <v>3.2399999999999998E-2</v>
      </c>
      <c r="U8" s="21">
        <f>Inputs!$E8 * Suitability!J8</f>
        <v>4.3200000000000002E-2</v>
      </c>
      <c r="V8" s="21">
        <f>Inputs!$E8 * Suitability!K8</f>
        <v>5.3999999999999999E-2</v>
      </c>
    </row>
    <row r="9" spans="1:22" x14ac:dyDescent="0.3">
      <c r="A9" s="37" t="str">
        <f>Results!A9</f>
        <v>BMA8</v>
      </c>
      <c r="B9" s="34">
        <f>Results!C9</f>
        <v>0.29720000000000002</v>
      </c>
      <c r="C9" s="35">
        <f t="shared" si="0"/>
        <v>0.92126472411655302</v>
      </c>
      <c r="D9" s="18" t="str">
        <f>INDEX(Inputs!$A$2:$A$8, MATCH(LARGE(M$2:M$8, 1), M$2:M$8, 0))</f>
        <v>Social Benefits</v>
      </c>
      <c r="E9" s="19" t="str">
        <f>INDEX(Inputs!$A$2:$A$8, MATCH(LARGE(M$2:M$8, 2), M$2:M$8, 0))</f>
        <v>Local Demand</v>
      </c>
      <c r="F9" s="20" t="str">
        <f>INDEX(Inputs!$A$2:$A$8, MATCH(LARGE(M$2:M$8, 3), M$2:M$8, 0))</f>
        <v>Innovation Capacity</v>
      </c>
      <c r="G9" s="32" t="str" cm="1">
        <f t="array" aca="1" ref="G9" ca="1">_xlfn.LET(_xlpm.gaps, _xlfn.TEXTJOIN(", ", TRUE, IF((OFFSET(Suitability!$A$2:$A$8, 0, ROW(A8))&gt;=0.6)*(Inputs!$E$2:$E$8&lt;=0.06), Inputs!$A$2:$A$8, "")), IF(_xlpm.gaps="", "No major gaps", _xlpm.gaps))</f>
        <v>No major gaps</v>
      </c>
      <c r="H9" s="33" t="str">
        <f t="shared" si="1"/>
        <v>EXCELLENT</v>
      </c>
    </row>
    <row r="10" spans="1:22" x14ac:dyDescent="0.3">
      <c r="A10" s="37" t="str">
        <f>Results!A10</f>
        <v>BMA9</v>
      </c>
      <c r="B10" s="34">
        <f>Results!C10</f>
        <v>0.27440000000000003</v>
      </c>
      <c r="C10" s="35">
        <f t="shared" si="0"/>
        <v>0.85058896466212042</v>
      </c>
      <c r="D10" s="18" t="str">
        <f>INDEX(Inputs!$A$2:$A$8, MATCH(LARGE(M$2:M$8, 1), M$2:M$8, 0))</f>
        <v>Social Benefits</v>
      </c>
      <c r="E10" s="19" t="str">
        <f>INDEX(Inputs!$A$2:$A$8, MATCH(LARGE(M$2:M$8, 2), M$2:M$8, 0))</f>
        <v>Local Demand</v>
      </c>
      <c r="F10" s="20" t="str">
        <f>INDEX(Inputs!$A$2:$A$8, MATCH(LARGE(M$2:M$8, 3), M$2:M$8, 0))</f>
        <v>Innovation Capacity</v>
      </c>
      <c r="G10" s="32" t="str" cm="1">
        <f t="array" aca="1" ref="G10" ca="1">_xlfn.LET(_xlpm.gaps, _xlfn.TEXTJOIN(", ", TRUE, IF((OFFSET(Suitability!$A$2:$A$8, 0, ROW(A9))&gt;=0.6)*(Inputs!$E$2:$E$8&lt;=0.06), Inputs!$A$2:$A$8, "")), IF(_xlpm.gaps="", "No major gaps", _xlpm.gaps))</f>
        <v>No major gaps</v>
      </c>
      <c r="H10" s="33" t="str">
        <f t="shared" si="1"/>
        <v>EXCELLENT</v>
      </c>
    </row>
    <row r="11" spans="1:22" x14ac:dyDescent="0.3">
      <c r="A11" s="37" t="str">
        <f>Results!A11</f>
        <v>BMA10</v>
      </c>
      <c r="B11" s="34">
        <f>Results!C11</f>
        <v>0.28060000000000002</v>
      </c>
      <c r="C11" s="35">
        <f t="shared" si="0"/>
        <v>0.86980781153130815</v>
      </c>
      <c r="D11" s="18" t="str">
        <f>INDEX(Inputs!$A$2:$A$8, MATCH(LARGE(M$2:M$8, 1), M$2:M$8, 0))</f>
        <v>Social Benefits</v>
      </c>
      <c r="E11" s="19" t="str">
        <f>INDEX(Inputs!$A$2:$A$8, MATCH(LARGE(M$2:M$8, 2), M$2:M$8, 0))</f>
        <v>Local Demand</v>
      </c>
      <c r="F11" s="20" t="str">
        <f>INDEX(Inputs!$A$2:$A$8, MATCH(LARGE(M$2:M$8, 3), M$2:M$8, 0))</f>
        <v>Innovation Capacity</v>
      </c>
      <c r="G11" s="32" t="str" cm="1">
        <f t="array" aca="1" ref="G11" ca="1">_xlfn.LET(_xlpm.gaps, _xlfn.TEXTJOIN(", ", TRUE, IF((OFFSET(Suitability!$A$2:$A$8, 0, ROW(A10))&gt;=0.6)*(Inputs!$E$2:$E$8&lt;=0.06), Inputs!$A$2:$A$8, "")), IF(_xlpm.gaps="", "No major gaps", _xlpm.gaps))</f>
        <v>No major gaps</v>
      </c>
      <c r="H11" s="33" t="str">
        <f t="shared" si="1"/>
        <v>EXCELLENT</v>
      </c>
    </row>
  </sheetData>
  <phoneticPr fontId="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89E88-F324-4E7B-A335-A909FF0947F6}">
  <dimension ref="A1:C21"/>
  <sheetViews>
    <sheetView zoomScale="80" workbookViewId="0">
      <selection activeCell="A15" sqref="A15"/>
    </sheetView>
  </sheetViews>
  <sheetFormatPr defaultRowHeight="14.4" x14ac:dyDescent="0.3"/>
  <cols>
    <col min="1" max="1" width="15.44140625" customWidth="1"/>
    <col min="2" max="2" width="29.77734375" bestFit="1" customWidth="1"/>
    <col min="3" max="3" width="5.77734375" bestFit="1" customWidth="1"/>
  </cols>
  <sheetData>
    <row r="1" spans="1:3" x14ac:dyDescent="0.3">
      <c r="A1" s="14" t="s">
        <v>39</v>
      </c>
      <c r="C1" s="14" t="s">
        <v>26</v>
      </c>
    </row>
    <row r="2" spans="1:3" x14ac:dyDescent="0.3">
      <c r="A2" s="5" t="str">
        <f>Results!A2</f>
        <v>BMA1</v>
      </c>
      <c r="B2" s="3" t="s">
        <v>1</v>
      </c>
      <c r="C2" s="38">
        <f>SUMPRODUCT(Inputs!$E$2:$E$8, Suitability!B$2:B$8)</f>
        <v>0.22500000000000003</v>
      </c>
    </row>
    <row r="3" spans="1:3" ht="27.6" x14ac:dyDescent="0.3">
      <c r="A3" s="5" t="str">
        <f>Results!A3</f>
        <v xml:space="preserve">BMA2 </v>
      </c>
      <c r="B3" s="3" t="s">
        <v>2</v>
      </c>
      <c r="C3" s="38">
        <f>SUMPRODUCT(Inputs!$E$2:$E$8, Suitability!C$2:C$8)</f>
        <v>0.3226</v>
      </c>
    </row>
    <row r="4" spans="1:3" ht="27.6" x14ac:dyDescent="0.3">
      <c r="A4" s="5" t="str">
        <f>Results!A4</f>
        <v>BMA3</v>
      </c>
      <c r="B4" s="3" t="s">
        <v>3</v>
      </c>
      <c r="C4" s="38">
        <f>SUMPRODUCT(Inputs!$E$2:$E$8, Suitability!D$2:D$8)</f>
        <v>0.30660000000000004</v>
      </c>
    </row>
    <row r="5" spans="1:3" x14ac:dyDescent="0.3">
      <c r="A5" s="5" t="str">
        <f>Results!A5</f>
        <v>BMA4</v>
      </c>
      <c r="B5" s="3" t="s">
        <v>4</v>
      </c>
      <c r="C5" s="38">
        <f>SUMPRODUCT(Inputs!$E$2:$E$8, Suitability!E$2:E$8)</f>
        <v>0.29480000000000001</v>
      </c>
    </row>
    <row r="6" spans="1:3" x14ac:dyDescent="0.3">
      <c r="A6" s="5" t="str">
        <f>Results!A6</f>
        <v>BMA5</v>
      </c>
      <c r="B6" s="3" t="s">
        <v>5</v>
      </c>
      <c r="C6" s="38">
        <f>SUMPRODUCT(Inputs!$E$2:$E$8, Suitability!F$2:F$8)</f>
        <v>0.30080000000000001</v>
      </c>
    </row>
    <row r="7" spans="1:3" ht="27.6" x14ac:dyDescent="0.3">
      <c r="A7" s="5" t="str">
        <f>Results!A7</f>
        <v>BMA6</v>
      </c>
      <c r="B7" s="3" t="s">
        <v>6</v>
      </c>
      <c r="C7" s="38">
        <f>SUMPRODUCT(Inputs!$E$2:$E$8, Suitability!G$2:G$8)</f>
        <v>0.32119999999999999</v>
      </c>
    </row>
    <row r="8" spans="1:3" x14ac:dyDescent="0.3">
      <c r="A8" s="5" t="str">
        <f>Results!A8</f>
        <v>BMA7</v>
      </c>
      <c r="B8" s="3" t="s">
        <v>7</v>
      </c>
      <c r="C8" s="38">
        <f>SUMPRODUCT(Inputs!$E$2:$E$8, Suitability!H$2:H$8)</f>
        <v>0.26619999999999999</v>
      </c>
    </row>
    <row r="9" spans="1:3" x14ac:dyDescent="0.3">
      <c r="A9" s="5" t="str">
        <f>Results!A9</f>
        <v>BMA8</v>
      </c>
      <c r="B9" s="3" t="s">
        <v>8</v>
      </c>
      <c r="C9" s="38">
        <f>SUMPRODUCT(Inputs!$E$2:$E$8, Suitability!I$2:I$8)</f>
        <v>0.29720000000000002</v>
      </c>
    </row>
    <row r="10" spans="1:3" x14ac:dyDescent="0.3">
      <c r="A10" s="5" t="str">
        <f>Results!A10</f>
        <v>BMA9</v>
      </c>
      <c r="B10" s="3" t="s">
        <v>9</v>
      </c>
      <c r="C10" s="38">
        <f>SUMPRODUCT(Inputs!$E$2:$E$8, Suitability!J$2:J$8)</f>
        <v>0.27440000000000003</v>
      </c>
    </row>
    <row r="11" spans="1:3" x14ac:dyDescent="0.3">
      <c r="A11" s="5" t="str">
        <f>Results!A11</f>
        <v>BMA10</v>
      </c>
      <c r="B11" s="3" t="s">
        <v>10</v>
      </c>
      <c r="C11" s="38">
        <f>SUMPRODUCT(Inputs!$E$2:$E$8, Suitability!K$2:K$8)</f>
        <v>0.28060000000000002</v>
      </c>
    </row>
    <row r="13" spans="1:3" x14ac:dyDescent="0.3">
      <c r="A13" s="22" t="s">
        <v>48</v>
      </c>
      <c r="B13" s="23" t="s">
        <v>6</v>
      </c>
    </row>
    <row r="15" spans="1:3" ht="27.6" x14ac:dyDescent="0.3">
      <c r="A15" s="4" t="s">
        <v>11</v>
      </c>
      <c r="B15" s="39">
        <f>INDEX(Suitability!$B$2:$K$8, 1, MATCH($B$13, Suitability!$B$1:$K$1, 0)) * Inputs!E2</f>
        <v>5.7599999999999998E-2</v>
      </c>
    </row>
    <row r="16" spans="1:3" x14ac:dyDescent="0.3">
      <c r="A16" s="4" t="s">
        <v>12</v>
      </c>
      <c r="B16" s="39">
        <f>INDEX(Suitability!$B$2:$K$8, 1, MATCH($B$13, Suitability!$B$1:$K$1, 0)) * Inputs!E3</f>
        <v>5.7599999999999998E-2</v>
      </c>
    </row>
    <row r="17" spans="1:2" ht="27.6" x14ac:dyDescent="0.3">
      <c r="A17" s="4" t="s">
        <v>13</v>
      </c>
      <c r="B17" s="39">
        <f>INDEX(Suitability!$B$2:$K$8, 1, MATCH($B$13, Suitability!$B$1:$K$1, 0)) * Inputs!E4</f>
        <v>2.4000000000000004E-2</v>
      </c>
    </row>
    <row r="18" spans="1:2" x14ac:dyDescent="0.3">
      <c r="A18" s="4" t="s">
        <v>14</v>
      </c>
      <c r="B18" s="39">
        <f>INDEX(Suitability!$B$2:$K$8, 1, MATCH($B$13, Suitability!$B$1:$K$1, 0)) * Inputs!E5</f>
        <v>5.3999999999999999E-2</v>
      </c>
    </row>
    <row r="19" spans="1:2" ht="27.6" x14ac:dyDescent="0.3">
      <c r="A19" s="4" t="s">
        <v>15</v>
      </c>
      <c r="B19" s="39">
        <f>INDEX(Suitability!$B$2:$K$8, 1, MATCH($B$13, Suitability!$B$1:$K$1, 0)) * Inputs!E6</f>
        <v>3.8399999999999997E-2</v>
      </c>
    </row>
    <row r="20" spans="1:2" x14ac:dyDescent="0.3">
      <c r="A20" s="4" t="s">
        <v>16</v>
      </c>
      <c r="B20" s="39">
        <f>INDEX(Suitability!$B$2:$K$8, 1, MATCH($B$13, Suitability!$B$1:$K$1, 0)) * Inputs!E7</f>
        <v>7.8E-2</v>
      </c>
    </row>
    <row r="21" spans="1:2" ht="27.6" x14ac:dyDescent="0.3">
      <c r="A21" s="4" t="s">
        <v>17</v>
      </c>
      <c r="B21" s="39">
        <f>INDEX(Suitability!$B$2:$K$8, 1, MATCH($B$13, Suitability!$B$1:$K$1, 0)) * Inputs!E8</f>
        <v>6.4799999999999996E-2</v>
      </c>
    </row>
  </sheetData>
  <sheetProtection sheet="1" objects="1" scenarios="1"/>
  <dataValidations count="1">
    <dataValidation type="list" allowBlank="1" showInputMessage="1" showErrorMessage="1" sqref="B13" xr:uid="{7BEEBAE8-1940-4324-838B-B79EFE3502EB}">
      <formula1>$B$2:$B$11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6</vt:i4>
      </vt:variant>
    </vt:vector>
  </HeadingPairs>
  <TitlesOfParts>
    <vt:vector size="6" baseType="lpstr">
      <vt:lpstr>Instructions</vt:lpstr>
      <vt:lpstr>Suitability</vt:lpstr>
      <vt:lpstr>Inputs</vt:lpstr>
      <vt:lpstr>Results</vt:lpstr>
      <vt:lpstr>Assessments</vt:lpstr>
      <vt:lpstr>Dashboard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Cetara Luca</dc:creator>
  <cp:keywords/>
  <dc:description/>
  <cp:lastModifiedBy>Emanuele Melfitani</cp:lastModifiedBy>
  <cp:revision/>
  <dcterms:created xsi:type="dcterms:W3CDTF">2025-12-18T16:20:55Z</dcterms:created>
  <dcterms:modified xsi:type="dcterms:W3CDTF">2026-01-30T08:26:58Z</dcterms:modified>
  <cp:category/>
  <cp:contentStatus/>
</cp:coreProperties>
</file>